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9A79102-3987-41BF-BFE6-AC48CE887BCA}" xr6:coauthVersionLast="36" xr6:coauthVersionMax="36" xr10:uidLastSave="{00000000-0000-0000-0000-000000000000}"/>
  <bookViews>
    <workbookView xWindow="0" yWindow="0" windowWidth="28800" windowHeight="12180" xr2:uid="{545CF9EA-E696-44E1-93DD-237D374BF0C2}"/>
  </bookViews>
  <sheets>
    <sheet name="10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E4" i="1"/>
  <c r="B4" i="1"/>
  <c r="A1" i="1"/>
  <c r="H4" i="1" l="1"/>
  <c r="H8" i="1"/>
  <c r="E13" i="1"/>
  <c r="F8" i="1" s="1"/>
  <c r="G13" i="1"/>
  <c r="F10" i="1" l="1"/>
  <c r="F6" i="1"/>
  <c r="H13" i="1"/>
  <c r="G15" i="1"/>
  <c r="H11" i="1"/>
  <c r="H7" i="1"/>
  <c r="H9" i="1"/>
  <c r="H5" i="1"/>
  <c r="H15" i="1" s="1"/>
  <c r="H10" i="1"/>
  <c r="F9" i="1"/>
  <c r="F5" i="1"/>
  <c r="F13" i="1"/>
  <c r="E15" i="1"/>
  <c r="F11" i="1"/>
  <c r="F7" i="1"/>
  <c r="H6" i="1"/>
  <c r="F4" i="1"/>
  <c r="F15" i="1" s="1"/>
</calcChain>
</file>

<file path=xl/sharedStrings.xml><?xml version="1.0" encoding="utf-8"?>
<sst xmlns="http://schemas.openxmlformats.org/spreadsheetml/2006/main" count="38" uniqueCount="35">
  <si>
    <t>110年10月份學校午餐費收支結算表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</si>
  <si>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</si>
  <si>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</si>
  <si>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</si>
  <si>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</si>
  <si>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</si>
  <si>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</si>
  <si>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</si>
  <si>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</si>
  <si>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</si>
  <si>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</si>
  <si>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</si>
  <si>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</si>
  <si>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</si>
  <si>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</si>
  <si>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</si>
  <si>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</si>
  <si>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</si>
  <si>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</si>
  <si>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</si>
  <si>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</si>
  <si>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</si>
  <si>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</si>
  <si>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</si>
  <si>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</si>
  <si>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</si>
  <si>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</si>
  <si>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</si>
  <si>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</si>
  <si>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</si>
  <si>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</si>
  <si>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</si>
  <si>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</si>
  <si>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</si>
  <si>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 xml:space="preserve">一、本月每人收午餐費 660 元         
二、應收午餐費
  170120元 學生午餐補助費108240元偏遠學校 午餐補助40000元其他38274元 共 356634  元         
三、免收減收午餐費
       （1）全免及減收學生午餐費
             計 41人 27060元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</si>
</sst>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嘉義縣義竹鄉義竹國民小學</v>
          </cell>
        </row>
      </sheetData>
      <sheetData sheetId="7">
        <row r="4">
          <cell r="P4">
            <v>183720</v>
          </cell>
        </row>
        <row r="48">
          <cell r="G48">
            <v>7845</v>
          </cell>
          <cell r="H48">
            <v>110520</v>
          </cell>
          <cell r="I48">
            <v>0</v>
          </cell>
          <cell r="J48">
            <v>3010</v>
          </cell>
          <cell r="K48">
            <v>53031</v>
          </cell>
          <cell r="L48">
            <v>10229</v>
          </cell>
          <cell r="M48">
            <v>2700</v>
          </cell>
          <cell r="N48">
            <v>315</v>
          </cell>
        </row>
        <row r="49">
          <cell r="G49">
            <v>14646</v>
          </cell>
          <cell r="H49">
            <v>165420</v>
          </cell>
          <cell r="I49">
            <v>4800</v>
          </cell>
          <cell r="J49">
            <v>7520</v>
          </cell>
          <cell r="L49">
            <v>23425</v>
          </cell>
          <cell r="M49">
            <v>13500</v>
          </cell>
          <cell r="N49">
            <v>7405</v>
          </cell>
          <cell r="P49">
            <v>352704</v>
          </cell>
        </row>
        <row r="52">
          <cell r="F52">
            <v>170120</v>
          </cell>
          <cell r="H52">
            <v>108240</v>
          </cell>
          <cell r="J52">
            <v>40000</v>
          </cell>
          <cell r="K52">
            <v>38274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764B-7133-4D74-BBD3-EEE2BA60D8DD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 x14ac:dyDescent="0.25">
      <c r="A1" s="17" t="str">
        <f>'[1]09結算'!A1:C1</f>
        <v>嘉義縣義竹鄉義竹國民小學</v>
      </c>
      <c r="B1" s="17"/>
      <c r="C1" s="17"/>
      <c r="D1" s="18" t="s">
        <v>0</v>
      </c>
      <c r="E1" s="18"/>
      <c r="F1" s="18"/>
      <c r="G1" s="18"/>
      <c r="H1" s="18"/>
    </row>
    <row r="2" spans="1:8" ht="25.9" customHeight="1" x14ac:dyDescent="0.25">
      <c r="A2" s="19" t="s">
        <v>1</v>
      </c>
      <c r="B2" s="19"/>
      <c r="C2" s="19"/>
      <c r="D2" s="19" t="s">
        <v>2</v>
      </c>
      <c r="E2" s="19"/>
      <c r="F2" s="19"/>
      <c r="G2" s="19" t="s">
        <v>3</v>
      </c>
      <c r="H2" s="19"/>
    </row>
    <row r="3" spans="1:8" ht="25.9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" customHeight="1" x14ac:dyDescent="0.25">
      <c r="A4" s="2" t="s">
        <v>10</v>
      </c>
      <c r="B4" s="4">
        <f>'[1]10分類帳'!P4</f>
        <v>183720</v>
      </c>
      <c r="C4" s="20" t="s">
        <v>34</v>
      </c>
      <c r="D4" s="2" t="s">
        <v>11</v>
      </c>
      <c r="E4" s="4">
        <f>'[1]10分類帳'!G48</f>
        <v>7845</v>
      </c>
      <c r="F4" s="5">
        <f>E4/E13</f>
        <v>4.1806554756195047E-2</v>
      </c>
      <c r="G4" s="4">
        <f>'[1]10分類帳'!G49</f>
        <v>14646</v>
      </c>
      <c r="H4" s="5">
        <f>G4/G13</f>
        <v>5.0547546652769483E-2</v>
      </c>
    </row>
    <row r="5" spans="1:8" ht="25.9" customHeight="1" x14ac:dyDescent="0.25">
      <c r="A5" s="2" t="s">
        <v>12</v>
      </c>
      <c r="B5" s="4">
        <f>'[1]10分類帳'!F52</f>
        <v>170120</v>
      </c>
      <c r="C5" s="21"/>
      <c r="D5" s="2" t="s">
        <v>13</v>
      </c>
      <c r="E5" s="4">
        <f>'[1]10分類帳'!H48</f>
        <v>110520</v>
      </c>
      <c r="F5" s="5">
        <f>E5/E13</f>
        <v>0.58896882494004799</v>
      </c>
      <c r="G5" s="4">
        <f>'[1]10分類帳'!H49</f>
        <v>165420</v>
      </c>
      <c r="H5" s="5">
        <f>G5/G13</f>
        <v>0.57091186448867459</v>
      </c>
    </row>
    <row r="6" spans="1:8" ht="29.45" customHeight="1" x14ac:dyDescent="0.25">
      <c r="A6" s="6" t="s">
        <v>14</v>
      </c>
      <c r="B6" s="4">
        <f>'[1]10分類帳'!G52</f>
        <v>0</v>
      </c>
      <c r="C6" s="21"/>
      <c r="D6" s="2" t="s">
        <v>15</v>
      </c>
      <c r="E6" s="4">
        <f>'[1]10分類帳'!I48</f>
        <v>0</v>
      </c>
      <c r="F6" s="5">
        <f>E6/E13</f>
        <v>0</v>
      </c>
      <c r="G6" s="4">
        <f>'[1]10分類帳'!I49</f>
        <v>4800</v>
      </c>
      <c r="H6" s="5">
        <f>G6/G13</f>
        <v>1.6566176698982214E-2</v>
      </c>
    </row>
    <row r="7" spans="1:8" ht="32.450000000000003" customHeight="1" x14ac:dyDescent="0.25">
      <c r="A7" s="7" t="s">
        <v>16</v>
      </c>
      <c r="B7" s="4">
        <f>'[1]10分類帳'!H52</f>
        <v>108240</v>
      </c>
      <c r="C7" s="21"/>
      <c r="D7" s="2" t="s">
        <v>17</v>
      </c>
      <c r="E7" s="4">
        <f>'[1]10分類帳'!J48</f>
        <v>3010</v>
      </c>
      <c r="F7" s="5">
        <f>E7/E13</f>
        <v>1.6040500932587264E-2</v>
      </c>
      <c r="G7" s="4">
        <f>'[1]10分類帳'!J49</f>
        <v>7520</v>
      </c>
      <c r="H7" s="5">
        <f>G7/G13</f>
        <v>2.5953676828405471E-2</v>
      </c>
    </row>
    <row r="8" spans="1:8" ht="30" customHeight="1" x14ac:dyDescent="0.25">
      <c r="A8" s="7" t="s">
        <v>18</v>
      </c>
      <c r="B8" s="4">
        <f>'[1]10分類帳'!I52</f>
        <v>0</v>
      </c>
      <c r="C8" s="21"/>
      <c r="D8" s="2" t="s">
        <v>19</v>
      </c>
      <c r="E8" s="4">
        <f>'[1]10分類帳'!K48</f>
        <v>53031</v>
      </c>
      <c r="F8" s="5">
        <f>E8/E13</f>
        <v>0.28260591526778578</v>
      </c>
      <c r="G8" s="4">
        <f>'[1]10分類帳'!K48</f>
        <v>53031</v>
      </c>
      <c r="H8" s="5">
        <f>G8/G13</f>
        <v>0.18302519094244288</v>
      </c>
    </row>
    <row r="9" spans="1:8" ht="33.6" customHeight="1" x14ac:dyDescent="0.25">
      <c r="A9" s="7" t="s">
        <v>20</v>
      </c>
      <c r="B9" s="4">
        <f>'[1]10分類帳'!J52</f>
        <v>40000</v>
      </c>
      <c r="C9" s="21"/>
      <c r="D9" s="2" t="s">
        <v>21</v>
      </c>
      <c r="E9" s="4">
        <f>'[1]10分類帳'!L48</f>
        <v>10229</v>
      </c>
      <c r="F9" s="5">
        <f>E9/E13</f>
        <v>5.4511057820410339E-2</v>
      </c>
      <c r="G9" s="4">
        <f>'[1]10分類帳'!L49</f>
        <v>23425</v>
      </c>
      <c r="H9" s="5">
        <f>G9/G13</f>
        <v>8.0846393577845496E-2</v>
      </c>
    </row>
    <row r="10" spans="1:8" ht="30" customHeight="1" x14ac:dyDescent="0.25">
      <c r="A10" s="2" t="s">
        <v>22</v>
      </c>
      <c r="B10" s="4">
        <f>'[1]10分類帳'!K52</f>
        <v>38274</v>
      </c>
      <c r="C10" s="21"/>
      <c r="D10" s="2" t="s">
        <v>23</v>
      </c>
      <c r="E10" s="4">
        <f>'[1]10分類帳'!M48</f>
        <v>2700</v>
      </c>
      <c r="F10" s="5">
        <f>E10/E13</f>
        <v>1.4388489208633094E-2</v>
      </c>
      <c r="G10" s="4">
        <f>'[1]10分類帳'!M49</f>
        <v>13500</v>
      </c>
      <c r="H10" s="5">
        <f>G10/G13</f>
        <v>4.6592371965887482E-2</v>
      </c>
    </row>
    <row r="11" spans="1:8" ht="33.6" customHeight="1" x14ac:dyDescent="0.25">
      <c r="A11" s="8" t="s">
        <v>24</v>
      </c>
      <c r="B11" s="4">
        <f>'[1]10分類帳'!L52</f>
        <v>0</v>
      </c>
      <c r="C11" s="21"/>
      <c r="D11" s="2" t="s">
        <v>25</v>
      </c>
      <c r="E11" s="4">
        <f>'[1]10分類帳'!N48</f>
        <v>315</v>
      </c>
      <c r="F11" s="5">
        <f>E11/E13</f>
        <v>1.6786570743405275E-3</v>
      </c>
      <c r="G11" s="4">
        <f>'[1]10分類帳'!N49</f>
        <v>7405</v>
      </c>
      <c r="H11" s="5">
        <f>G11/G13</f>
        <v>2.5556778844992356E-2</v>
      </c>
    </row>
    <row r="12" spans="1:8" ht="28.15" customHeight="1" x14ac:dyDescent="0.25">
      <c r="A12" s="2"/>
      <c r="B12" s="4">
        <f>'[1]10分類帳'!M52</f>
        <v>0</v>
      </c>
      <c r="C12" s="12" t="s">
        <v>26</v>
      </c>
      <c r="D12" s="8"/>
      <c r="E12" s="4"/>
      <c r="F12" s="5"/>
      <c r="G12" s="4"/>
      <c r="H12" s="5"/>
    </row>
    <row r="13" spans="1:8" ht="27.6" customHeight="1" x14ac:dyDescent="0.25">
      <c r="A13" s="2"/>
      <c r="B13" s="4"/>
      <c r="C13" s="12"/>
      <c r="D13" s="2" t="s">
        <v>27</v>
      </c>
      <c r="E13" s="4">
        <f>SUM(E4:E12)</f>
        <v>187650</v>
      </c>
      <c r="F13" s="5">
        <f>E13/E13</f>
        <v>1</v>
      </c>
      <c r="G13" s="4">
        <f>SUM(G4:G12)</f>
        <v>289747</v>
      </c>
      <c r="H13" s="9">
        <f>G13/G13</f>
        <v>1</v>
      </c>
    </row>
    <row r="14" spans="1:8" ht="38.450000000000003" customHeight="1" x14ac:dyDescent="0.25">
      <c r="A14" s="2" t="s">
        <v>28</v>
      </c>
      <c r="B14" s="4">
        <f>SUM(B5:B12)</f>
        <v>356634</v>
      </c>
      <c r="C14" s="12"/>
      <c r="D14" s="2" t="s">
        <v>29</v>
      </c>
      <c r="E14" s="4">
        <f>'[1]10分類帳'!P49</f>
        <v>352704</v>
      </c>
      <c r="F14" s="5"/>
      <c r="G14" s="4">
        <f>E14</f>
        <v>352704</v>
      </c>
      <c r="H14" s="10"/>
    </row>
    <row r="15" spans="1:8" ht="38.450000000000003" customHeight="1" x14ac:dyDescent="0.25">
      <c r="A15" s="2" t="s">
        <v>30</v>
      </c>
      <c r="B15" s="4">
        <f>B14+B4</f>
        <v>540354</v>
      </c>
      <c r="C15" s="13"/>
      <c r="D15" s="2" t="s">
        <v>30</v>
      </c>
      <c r="E15" s="4">
        <f>E13+E14</f>
        <v>540354</v>
      </c>
      <c r="F15" s="9">
        <f>SUM(F4:F11)</f>
        <v>1</v>
      </c>
      <c r="G15" s="4">
        <f>G13+G14</f>
        <v>642451</v>
      </c>
      <c r="H15" s="9">
        <f>SUM(H4:H11)</f>
        <v>1</v>
      </c>
    </row>
    <row r="16" spans="1:8" ht="57" customHeight="1" x14ac:dyDescent="0.25">
      <c r="A16" s="2" t="s">
        <v>31</v>
      </c>
      <c r="B16" s="14" t="s">
        <v>32</v>
      </c>
      <c r="C16" s="15"/>
      <c r="D16" s="15"/>
      <c r="E16" s="15"/>
      <c r="F16" s="15"/>
      <c r="G16" s="15"/>
      <c r="H16" s="15"/>
    </row>
    <row r="17" spans="1:8" ht="27.6" customHeight="1" x14ac:dyDescent="0.25">
      <c r="A17" s="16" t="s">
        <v>33</v>
      </c>
      <c r="B17" s="16"/>
      <c r="C17" s="16"/>
      <c r="D17" s="16"/>
      <c r="E17" s="16"/>
      <c r="F17" s="16"/>
      <c r="G17" s="16"/>
      <c r="H17" s="1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2021-11-02T07:53:31Z</cp:lastPrinted>
  <dcterms:created xsi:type="dcterms:W3CDTF">2021-11-02T07:34:58Z</dcterms:created>
  <dcterms:modified xsi:type="dcterms:W3CDTF">2021-11-02T07:56:29Z</dcterms:modified>
</cp:coreProperties>
</file>