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3-2 下午餐\103結算表\"/>
    </mc:Choice>
  </mc:AlternateContent>
  <bookViews>
    <workbookView xWindow="0" yWindow="0" windowWidth="11490" windowHeight="393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E15" i="1" l="1"/>
  <c r="F13" i="1"/>
  <c r="G15" i="1"/>
  <c r="H13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4" i="1"/>
  <c r="F15" i="1" s="1"/>
  <c r="H4" i="1"/>
  <c r="H15" i="1" s="1"/>
</calcChain>
</file>

<file path=xl/sharedStrings.xml><?xml version="1.0" encoding="utf-8"?>
<sst xmlns="http://schemas.openxmlformats.org/spreadsheetml/2006/main" count="38" uniqueCount="35">
  <si>
    <t>截止本月底止累計數</t>
  </si>
  <si>
    <t>一、本月補助費收入包括下列各項：
二、本月補助費支出包括下列各項：</t>
    <phoneticPr fontId="3" type="noConversion"/>
  </si>
  <si>
    <t>說             明</t>
    <phoneticPr fontId="3" type="noConversion"/>
  </si>
  <si>
    <t xml:space="preserve">一、本月每人收午餐費 600 元
二、應收午餐費
      學  生  368   人
      教職員 41  人
      工  友   0  人幼兒園1200+林怡玫243+翁莉莉600+黃晟維+林秋蘭5.6月2235
      合  計 共245400+4278=249678 元
三、免收減收午餐費
       （1）全免及減收學生午餐費
             計 64  人 38400 元          
       （2）全免工友午餐費
             計  0 人 0  元
         共計   0  人  0  元
四、本月未繳午餐費
          計   0 人     0  元
        （附繳納午餐費情形統計表）
</t>
    <phoneticPr fontId="3" type="noConversion"/>
  </si>
  <si>
    <t xml:space="preserve">五、以前未繳午餐費
         計       人        元
</t>
    <phoneticPr fontId="3" type="noConversion"/>
  </si>
  <si>
    <t>百分比</t>
    <phoneticPr fontId="3" type="noConversion"/>
  </si>
  <si>
    <t>本月午餐費</t>
    <phoneticPr fontId="3" type="noConversion"/>
  </si>
  <si>
    <t>人事費</t>
    <phoneticPr fontId="3" type="noConversion"/>
  </si>
  <si>
    <t>雜支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</si>
  <si>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</si>
  <si>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</si>
  <si>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</si>
  <si>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 執行秘書               校長    </t>
    <phoneticPr fontId="3" type="noConversion"/>
  </si>
  <si>
    <t>104年06月份學校午餐費收支結算表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</si>
  <si>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</si>
  <si>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</si>
  <si>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</si>
  <si>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</si>
  <si>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項   目</t>
    <phoneticPr fontId="3" type="noConversion"/>
  </si>
  <si>
    <t>金   額</t>
    <phoneticPr fontId="3" type="noConversion"/>
  </si>
  <si>
    <t>上月結存</t>
    <phoneticPr fontId="3" type="noConversion"/>
  </si>
  <si>
    <t>主  食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</si>
  <si>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</si>
  <si>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</si>
  <si>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</si>
  <si>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</si>
  <si>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</si>
  <si>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</si>
  <si>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</si>
  <si>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</si>
  <si>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</si>
  <si>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</si>
  <si>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</si>
  <si>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支出合計</t>
    <phoneticPr fontId="3" type="noConversion"/>
  </si>
  <si>
    <t>本月合計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</si>
</sst>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-2%20&#19979;&#21320;&#39184;/103&#19979;&#21320;&#39184;&#25910;&#25903;&#26126;&#32048;&#34920;10406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 (2)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嘉義縣義竹鄉義竹國民小學</v>
          </cell>
        </row>
      </sheetData>
      <sheetData sheetId="25">
        <row r="4">
          <cell r="P4">
            <v>279912</v>
          </cell>
        </row>
        <row r="48">
          <cell r="G48">
            <v>4272</v>
          </cell>
          <cell r="H48">
            <v>222426</v>
          </cell>
          <cell r="I48">
            <v>1300</v>
          </cell>
          <cell r="J48">
            <v>2470</v>
          </cell>
          <cell r="K48">
            <v>56168</v>
          </cell>
          <cell r="L48">
            <v>21343</v>
          </cell>
          <cell r="M48">
            <v>7800</v>
          </cell>
          <cell r="N48">
            <v>1200</v>
          </cell>
        </row>
        <row r="49">
          <cell r="G49">
            <v>85684</v>
          </cell>
          <cell r="H49">
            <v>1438535</v>
          </cell>
          <cell r="I49">
            <v>23090</v>
          </cell>
          <cell r="J49">
            <v>36060</v>
          </cell>
          <cell r="K49">
            <v>541650</v>
          </cell>
          <cell r="L49">
            <v>238750</v>
          </cell>
          <cell r="M49">
            <v>32400</v>
          </cell>
          <cell r="N49">
            <v>18709</v>
          </cell>
          <cell r="P49">
            <v>185615</v>
          </cell>
        </row>
        <row r="52">
          <cell r="F52">
            <v>211278</v>
          </cell>
          <cell r="G52">
            <v>25800</v>
          </cell>
          <cell r="K52">
            <v>100</v>
          </cell>
          <cell r="L52">
            <v>-14496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H17"/>
    </sheetView>
  </sheetViews>
  <sheetFormatPr defaultRowHeight="16.5" x14ac:dyDescent="0.25"/>
  <cols>
    <col min="1" max="1" width="11.125" customWidth="1"/>
    <col min="2" max="2" width="10.75" customWidth="1"/>
    <col min="3" max="3" width="32.75" customWidth="1"/>
    <col min="4" max="4" width="12.375" customWidth="1"/>
    <col min="5" max="5" width="10" customWidth="1"/>
    <col min="6" max="6" width="8" customWidth="1"/>
    <col min="7" max="7" width="12" customWidth="1"/>
  </cols>
  <sheetData>
    <row r="1" spans="1:8" ht="25.5" x14ac:dyDescent="0.25">
      <c r="A1" s="1" t="str">
        <f>'[1]05結算'!A1:C1</f>
        <v>嘉義縣義竹鄉義竹國民小學</v>
      </c>
      <c r="B1" s="1"/>
      <c r="C1" s="1"/>
      <c r="D1" s="2" t="s">
        <v>13</v>
      </c>
      <c r="E1" s="2"/>
      <c r="F1" s="2"/>
      <c r="G1" s="2"/>
      <c r="H1" s="2"/>
    </row>
    <row r="2" spans="1:8" x14ac:dyDescent="0.25">
      <c r="A2" s="3" t="s">
        <v>14</v>
      </c>
      <c r="B2" s="3"/>
      <c r="C2" s="3"/>
      <c r="D2" s="3" t="s">
        <v>15</v>
      </c>
      <c r="E2" s="3"/>
      <c r="F2" s="3"/>
      <c r="G2" s="3" t="s">
        <v>0</v>
      </c>
      <c r="H2" s="3"/>
    </row>
    <row r="3" spans="1:8" x14ac:dyDescent="0.25">
      <c r="A3" s="4" t="s">
        <v>16</v>
      </c>
      <c r="B3" s="5" t="s">
        <v>17</v>
      </c>
      <c r="C3" s="4" t="s">
        <v>2</v>
      </c>
      <c r="D3" s="4" t="s">
        <v>18</v>
      </c>
      <c r="E3" s="5" t="s">
        <v>19</v>
      </c>
      <c r="F3" s="4" t="s">
        <v>5</v>
      </c>
      <c r="G3" s="5" t="s">
        <v>19</v>
      </c>
      <c r="H3" s="4" t="s">
        <v>5</v>
      </c>
    </row>
    <row r="4" spans="1:8" x14ac:dyDescent="0.25">
      <c r="A4" s="4" t="s">
        <v>20</v>
      </c>
      <c r="B4" s="6">
        <f>'[1]06分類帳'!P4</f>
        <v>279912</v>
      </c>
      <c r="C4" s="7" t="s">
        <v>3</v>
      </c>
      <c r="D4" s="4" t="s">
        <v>21</v>
      </c>
      <c r="E4" s="6">
        <f>'[1]06分類帳'!G48</f>
        <v>4272</v>
      </c>
      <c r="F4" s="8">
        <f>E4/E13</f>
        <v>1.3477233507582521E-2</v>
      </c>
      <c r="G4" s="6">
        <f>'[1]06分類帳'!G49</f>
        <v>85684</v>
      </c>
      <c r="H4" s="8">
        <f>G4/G13</f>
        <v>3.5481709635020897E-2</v>
      </c>
    </row>
    <row r="5" spans="1:8" x14ac:dyDescent="0.25">
      <c r="A5" s="4" t="s">
        <v>6</v>
      </c>
      <c r="B5" s="6">
        <f>'[1]06分類帳'!F52</f>
        <v>211278</v>
      </c>
      <c r="C5" s="7"/>
      <c r="D5" s="4" t="s">
        <v>22</v>
      </c>
      <c r="E5" s="6">
        <f>'[1]06分類帳'!H48</f>
        <v>222426</v>
      </c>
      <c r="F5" s="8">
        <f>E5/E13</f>
        <v>0.70170579123538157</v>
      </c>
      <c r="G5" s="6">
        <f>'[1]06分類帳'!H49</f>
        <v>1438535</v>
      </c>
      <c r="H5" s="8">
        <f>G5/G13</f>
        <v>0.59569675983631476</v>
      </c>
    </row>
    <row r="6" spans="1:8" ht="42.75" x14ac:dyDescent="0.25">
      <c r="A6" s="9" t="s">
        <v>23</v>
      </c>
      <c r="B6" s="6">
        <f>'[1]06分類帳'!G52</f>
        <v>25800</v>
      </c>
      <c r="C6" s="7"/>
      <c r="D6" s="4" t="s">
        <v>24</v>
      </c>
      <c r="E6" s="6">
        <f>'[1]06分類帳'!I48</f>
        <v>1300</v>
      </c>
      <c r="F6" s="8">
        <f>E6/E13</f>
        <v>4.1012180617643439E-3</v>
      </c>
      <c r="G6" s="6">
        <f>'[1]06分類帳'!I49</f>
        <v>23090</v>
      </c>
      <c r="H6" s="8">
        <f>G6/G13</f>
        <v>9.5615596315838727E-3</v>
      </c>
    </row>
    <row r="7" spans="1:8" ht="47.25" x14ac:dyDescent="0.25">
      <c r="A7" s="10" t="s">
        <v>25</v>
      </c>
      <c r="B7" s="6">
        <f>'[1]06分類帳'!H52</f>
        <v>0</v>
      </c>
      <c r="C7" s="7"/>
      <c r="D7" s="4" t="s">
        <v>26</v>
      </c>
      <c r="E7" s="6">
        <f>'[1]06分類帳'!J48</f>
        <v>2470</v>
      </c>
      <c r="F7" s="8">
        <f>E7/E13</f>
        <v>7.7923143173522537E-3</v>
      </c>
      <c r="G7" s="6">
        <f>'[1]06分類帳'!J49</f>
        <v>36060</v>
      </c>
      <c r="H7" s="8">
        <f>G7/G13</f>
        <v>1.4932431369203745E-2</v>
      </c>
    </row>
    <row r="8" spans="1:8" ht="31.5" x14ac:dyDescent="0.25">
      <c r="A8" s="10" t="s">
        <v>27</v>
      </c>
      <c r="B8" s="6">
        <f>'[1]06分類帳'!I52</f>
        <v>0</v>
      </c>
      <c r="C8" s="7"/>
      <c r="D8" s="4" t="s">
        <v>7</v>
      </c>
      <c r="E8" s="6">
        <f>'[1]06分類帳'!K48</f>
        <v>56168</v>
      </c>
      <c r="F8" s="8">
        <f>E8/E13</f>
        <v>0.17719785853321512</v>
      </c>
      <c r="G8" s="6">
        <f>'[1]06分類帳'!K49</f>
        <v>541650</v>
      </c>
      <c r="H8" s="8">
        <f>G8/G13</f>
        <v>0.22429704523375507</v>
      </c>
    </row>
    <row r="9" spans="1:8" ht="47.25" x14ac:dyDescent="0.25">
      <c r="A9" s="10" t="s">
        <v>28</v>
      </c>
      <c r="B9" s="6">
        <f>'[1]06分類帳'!J52</f>
        <v>0</v>
      </c>
      <c r="C9" s="7"/>
      <c r="D9" s="4" t="s">
        <v>29</v>
      </c>
      <c r="E9" s="6">
        <f>'[1]06分類帳'!L48</f>
        <v>21343</v>
      </c>
      <c r="F9" s="8">
        <f>E9/E13</f>
        <v>6.7332536224797221E-2</v>
      </c>
      <c r="G9" s="6">
        <f>'[1]06分類帳'!L49</f>
        <v>238750</v>
      </c>
      <c r="H9" s="8">
        <f>G9/G13</f>
        <v>9.8866278130820689E-2</v>
      </c>
    </row>
    <row r="10" spans="1:8" x14ac:dyDescent="0.25">
      <c r="A10" s="4" t="s">
        <v>30</v>
      </c>
      <c r="B10" s="6">
        <f>'[1]06分類帳'!K52</f>
        <v>100</v>
      </c>
      <c r="C10" s="7"/>
      <c r="D10" s="4" t="s">
        <v>31</v>
      </c>
      <c r="E10" s="6">
        <f>'[1]06分類帳'!M48</f>
        <v>7800</v>
      </c>
      <c r="F10" s="8">
        <f>E10/E13</f>
        <v>2.4607308370586063E-2</v>
      </c>
      <c r="G10" s="6">
        <f>'[1]06分類帳'!M49</f>
        <v>32400</v>
      </c>
      <c r="H10" s="8">
        <f>G10/G13</f>
        <v>1.3416826854193048E-2</v>
      </c>
    </row>
    <row r="11" spans="1:8" ht="33" x14ac:dyDescent="0.25">
      <c r="A11" s="11" t="s">
        <v>32</v>
      </c>
      <c r="B11" s="6">
        <f>'[1]06分類帳'!L52</f>
        <v>-14496</v>
      </c>
      <c r="C11" s="12"/>
      <c r="D11" s="4" t="s">
        <v>8</v>
      </c>
      <c r="E11" s="6">
        <f>'[1]06分類帳'!N48</f>
        <v>1200</v>
      </c>
      <c r="F11" s="8">
        <f>E11/E13</f>
        <v>3.7857397493209328E-3</v>
      </c>
      <c r="G11" s="6">
        <f>'[1]06分類帳'!N49</f>
        <v>18709</v>
      </c>
      <c r="H11" s="8">
        <f>G11/G13</f>
        <v>7.7473893091079549E-3</v>
      </c>
    </row>
    <row r="12" spans="1:8" x14ac:dyDescent="0.25">
      <c r="A12" s="4"/>
      <c r="B12" s="6">
        <f>'[1]06分類帳'!M52</f>
        <v>0</v>
      </c>
      <c r="C12" s="13" t="s">
        <v>4</v>
      </c>
      <c r="D12" s="4"/>
      <c r="E12" s="6"/>
      <c r="F12" s="8"/>
      <c r="G12" s="6"/>
      <c r="H12" s="8"/>
    </row>
    <row r="13" spans="1:8" x14ac:dyDescent="0.25">
      <c r="A13" s="4"/>
      <c r="B13" s="6">
        <f>'[1]06分類帳'!N52</f>
        <v>0</v>
      </c>
      <c r="C13" s="14"/>
      <c r="D13" s="4" t="s">
        <v>33</v>
      </c>
      <c r="E13" s="6">
        <f>SUM(E4:E12)</f>
        <v>316979</v>
      </c>
      <c r="F13" s="8">
        <f>E13/E13</f>
        <v>1</v>
      </c>
      <c r="G13" s="6">
        <f>SUM(G4:G12)</f>
        <v>2414878</v>
      </c>
      <c r="H13" s="15">
        <f>G13/G13</f>
        <v>1</v>
      </c>
    </row>
    <row r="14" spans="1:8" x14ac:dyDescent="0.25">
      <c r="A14" s="4" t="s">
        <v>34</v>
      </c>
      <c r="B14" s="6">
        <f>SUM(B5:B13)</f>
        <v>222682</v>
      </c>
      <c r="C14" s="14"/>
      <c r="D14" s="4" t="s">
        <v>9</v>
      </c>
      <c r="E14" s="6">
        <f>'[1]06分類帳'!P49</f>
        <v>185615</v>
      </c>
      <c r="F14" s="8"/>
      <c r="G14" s="6">
        <f>E14</f>
        <v>185615</v>
      </c>
      <c r="H14" s="16"/>
    </row>
    <row r="15" spans="1:8" x14ac:dyDescent="0.25">
      <c r="A15" s="4" t="s">
        <v>10</v>
      </c>
      <c r="B15" s="6">
        <f>B14+B4</f>
        <v>502594</v>
      </c>
      <c r="C15" s="14"/>
      <c r="D15" s="4" t="s">
        <v>10</v>
      </c>
      <c r="E15" s="6">
        <f>E13+E14</f>
        <v>502594</v>
      </c>
      <c r="F15" s="15">
        <f>SUM(F4:F11)</f>
        <v>1</v>
      </c>
      <c r="G15" s="6">
        <f>G13+G14</f>
        <v>2600493</v>
      </c>
      <c r="H15" s="15">
        <f>SUM(H4:H11)</f>
        <v>1</v>
      </c>
    </row>
    <row r="16" spans="1:8" x14ac:dyDescent="0.25">
      <c r="A16" s="4" t="s">
        <v>11</v>
      </c>
      <c r="B16" s="7" t="s">
        <v>1</v>
      </c>
      <c r="C16" s="7"/>
      <c r="D16" s="7"/>
      <c r="E16" s="7"/>
      <c r="F16" s="7"/>
      <c r="G16" s="7"/>
      <c r="H16" s="7"/>
    </row>
    <row r="17" spans="1:8" x14ac:dyDescent="0.25">
      <c r="A17" s="17" t="s">
        <v>12</v>
      </c>
      <c r="B17" s="17"/>
      <c r="C17" s="17"/>
      <c r="D17" s="17"/>
      <c r="E17" s="17"/>
      <c r="F17" s="17"/>
      <c r="G17" s="17"/>
      <c r="H17" s="17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</cp:lastModifiedBy>
  <dcterms:created xsi:type="dcterms:W3CDTF">2015-07-09T00:37:07Z</dcterms:created>
  <dcterms:modified xsi:type="dcterms:W3CDTF">2015-07-09T00:39:31Z</dcterms:modified>
</cp:coreProperties>
</file>