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1490" windowHeight="4605"/>
  </bookViews>
  <sheets>
    <sheet name="工作表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E14" i="1"/>
  <c r="B13" i="1"/>
  <c r="B12" i="1"/>
  <c r="G11" i="1"/>
  <c r="E11" i="1"/>
  <c r="B11" i="1"/>
  <c r="G10" i="1"/>
  <c r="E10" i="1"/>
  <c r="B10" i="1"/>
  <c r="G9" i="1"/>
  <c r="E9" i="1"/>
  <c r="B9" i="1"/>
  <c r="G8" i="1"/>
  <c r="E8" i="1"/>
  <c r="B8" i="1"/>
  <c r="G7" i="1"/>
  <c r="E7" i="1"/>
  <c r="B7" i="1"/>
  <c r="G6" i="1"/>
  <c r="E6" i="1"/>
  <c r="B6" i="1"/>
  <c r="B14" i="1" s="1"/>
  <c r="B15" i="1" s="1"/>
  <c r="G5" i="1"/>
  <c r="E5" i="1"/>
  <c r="B5" i="1"/>
  <c r="G4" i="1"/>
  <c r="E4" i="1"/>
  <c r="B4" i="1"/>
  <c r="A1" i="1"/>
  <c r="F7" i="1" l="1"/>
  <c r="F11" i="1"/>
  <c r="E13" i="1"/>
  <c r="G13" i="1"/>
  <c r="H13" i="1" l="1"/>
  <c r="G15" i="1"/>
  <c r="H10" i="1"/>
  <c r="H8" i="1"/>
  <c r="H6" i="1"/>
  <c r="H4" i="1"/>
  <c r="H11" i="1"/>
  <c r="H7" i="1"/>
  <c r="F13" i="1"/>
  <c r="E15" i="1"/>
  <c r="F10" i="1"/>
  <c r="F8" i="1"/>
  <c r="F6" i="1"/>
  <c r="F4" i="1"/>
  <c r="F15" i="1" s="1"/>
  <c r="F9" i="1"/>
  <c r="F5" i="1"/>
  <c r="H9" i="1"/>
  <c r="H5" i="1"/>
  <c r="H15" i="1" l="1"/>
</calcChain>
</file>

<file path=xl/sharedStrings.xml><?xml version="1.0" encoding="utf-8"?>
<sst xmlns="http://schemas.openxmlformats.org/spreadsheetml/2006/main" count="38" uniqueCount="35">
  <si>
    <t>截止本月底止累計數</t>
  </si>
  <si>
    <t>中低低收入戶學生補助費</t>
    <phoneticPr fontId="3" type="noConversion"/>
  </si>
  <si>
    <t>調味品</t>
    <phoneticPr fontId="3" type="noConversion"/>
  </si>
  <si>
    <t>清寒學生
補助費</t>
    <phoneticPr fontId="3" type="noConversion"/>
  </si>
  <si>
    <t>百分比</t>
    <phoneticPr fontId="3" type="noConversion"/>
  </si>
  <si>
    <t>104年04月份學校午餐費收支結算表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</si>
  <si>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</si>
  <si>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</si>
  <si>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</si>
  <si>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</si>
  <si>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</si>
  <si>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</si>
  <si>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</si>
  <si>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上月結存</t>
    <phoneticPr fontId="3" type="noConversion"/>
  </si>
  <si>
    <t xml:space="preserve">一、本月每人收午餐費 600 元
二、應收午餐費
      學  生368     人
      教職員 39  人
      工  友  0   人  翁麗雪等3615元人  共244200+3615=247815 元
三、免收減收午餐費
       （1）全免及減收學生午餐費
             計64人  38400    元          
       （2）全免工友午餐費
             計  0 人 0  元
         共計   0  人  0  元
四、本月未繳午餐費
          計    人       元
        （附繳納午餐費情形統計表）
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</si>
  <si>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</si>
  <si>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</si>
  <si>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</si>
  <si>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補繳以前月份
午餐費</t>
    <phoneticPr fontId="3" type="noConversion"/>
  </si>
  <si>
    <t>食  油</t>
    <phoneticPr fontId="3" type="noConversion"/>
  </si>
  <si>
    <t>人事費</t>
    <phoneticPr fontId="3" type="noConversion"/>
  </si>
  <si>
    <t>小型偏遠學校午餐補助費</t>
    <phoneticPr fontId="3" type="noConversion"/>
  </si>
  <si>
    <t>燃料費(水電)</t>
    <phoneticPr fontId="3" type="noConversion"/>
  </si>
  <si>
    <t>其  他</t>
    <phoneticPr fontId="3" type="noConversion"/>
  </si>
  <si>
    <t>設備維護費</t>
    <phoneticPr fontId="3" type="noConversion"/>
  </si>
  <si>
    <t>午餐退費
收入減帳</t>
    <phoneticPr fontId="3" type="noConversion"/>
  </si>
  <si>
    <t>雜支</t>
    <phoneticPr fontId="3" type="noConversion"/>
  </si>
  <si>
    <t xml:space="preserve">四、本月未繳午餐費
          計    人       元
        （附繳納午餐費情形統計表）
五、以前未繳午餐費
         計       人       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</si>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</sst>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0" fontId="4" fillId="0" borderId="2" xfId="0" applyFont="1" applyBorder="1" applyAlignment="1">
      <alignment horizontal="left" vertical="top" wrapText="1"/>
    </xf>
    <xf numFmtId="10" fontId="4" fillId="0" borderId="2" xfId="2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9" fontId="4" fillId="0" borderId="2" xfId="2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horizontal="left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4&#21320;&#39184;%20&#25910;&#25903;&#26126;&#32048;&#34920;10406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嘉義縣義竹鄉義竹國民小學</v>
          </cell>
        </row>
      </sheetData>
      <sheetData sheetId="20">
        <row r="4">
          <cell r="P4">
            <v>14306</v>
          </cell>
        </row>
        <row r="48">
          <cell r="G48">
            <v>13385</v>
          </cell>
          <cell r="H48">
            <v>137466</v>
          </cell>
          <cell r="I48">
            <v>0</v>
          </cell>
          <cell r="J48">
            <v>0</v>
          </cell>
          <cell r="K48">
            <v>49380</v>
          </cell>
          <cell r="L48">
            <v>800</v>
          </cell>
          <cell r="M48">
            <v>1800</v>
          </cell>
          <cell r="N48">
            <v>0</v>
          </cell>
        </row>
        <row r="49">
          <cell r="G49">
            <v>70822</v>
          </cell>
          <cell r="H49">
            <v>1063829</v>
          </cell>
          <cell r="I49">
            <v>19190</v>
          </cell>
          <cell r="J49">
            <v>28680</v>
          </cell>
          <cell r="K49">
            <v>428934</v>
          </cell>
          <cell r="L49">
            <v>186797</v>
          </cell>
          <cell r="M49">
            <v>24600</v>
          </cell>
          <cell r="N49">
            <v>16069</v>
          </cell>
          <cell r="P49">
            <v>20890</v>
          </cell>
        </row>
        <row r="52">
          <cell r="F52">
            <v>209415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G3" sqref="G1:G1048576"/>
    </sheetView>
  </sheetViews>
  <sheetFormatPr defaultRowHeight="16.5" x14ac:dyDescent="0.25"/>
  <cols>
    <col min="2" max="2" width="10.625" customWidth="1"/>
    <col min="3" max="3" width="41.75" customWidth="1"/>
    <col min="4" max="4" width="13.5" customWidth="1"/>
    <col min="5" max="5" width="10.25" customWidth="1"/>
    <col min="6" max="6" width="10.875" customWidth="1"/>
    <col min="7" max="7" width="12.75" customWidth="1"/>
    <col min="8" max="8" width="11.25" customWidth="1"/>
  </cols>
  <sheetData>
    <row r="1" spans="1:8" ht="25.5" x14ac:dyDescent="0.25">
      <c r="A1" s="1" t="str">
        <f>'[1]03結算'!A1:C1</f>
        <v>嘉義縣義竹鄉義竹國民小學</v>
      </c>
      <c r="B1" s="1"/>
      <c r="C1" s="1"/>
      <c r="D1" s="2" t="s">
        <v>5</v>
      </c>
      <c r="E1" s="2"/>
      <c r="F1" s="2"/>
      <c r="G1" s="2"/>
      <c r="H1" s="2"/>
    </row>
    <row r="2" spans="1:8" x14ac:dyDescent="0.25">
      <c r="A2" s="3" t="s">
        <v>6</v>
      </c>
      <c r="B2" s="3"/>
      <c r="C2" s="3"/>
      <c r="D2" s="3" t="s">
        <v>7</v>
      </c>
      <c r="E2" s="3"/>
      <c r="F2" s="3"/>
      <c r="G2" s="3" t="s">
        <v>0</v>
      </c>
      <c r="H2" s="3"/>
    </row>
    <row r="3" spans="1:8" x14ac:dyDescent="0.25">
      <c r="A3" s="4" t="s">
        <v>8</v>
      </c>
      <c r="B3" s="5" t="s">
        <v>9</v>
      </c>
      <c r="C3" s="4" t="s">
        <v>10</v>
      </c>
      <c r="D3" s="4" t="s">
        <v>11</v>
      </c>
      <c r="E3" s="5" t="s">
        <v>12</v>
      </c>
      <c r="F3" s="4" t="s">
        <v>4</v>
      </c>
      <c r="G3" s="5" t="s">
        <v>12</v>
      </c>
      <c r="H3" s="4" t="s">
        <v>4</v>
      </c>
    </row>
    <row r="4" spans="1:8" x14ac:dyDescent="0.25">
      <c r="A4" s="4" t="s">
        <v>13</v>
      </c>
      <c r="B4" s="6">
        <f>'[1]04分類帳'!P4</f>
        <v>14306</v>
      </c>
      <c r="C4" s="7" t="s">
        <v>14</v>
      </c>
      <c r="D4" s="4" t="s">
        <v>15</v>
      </c>
      <c r="E4" s="6">
        <f>'[1]04分類帳'!G48</f>
        <v>13385</v>
      </c>
      <c r="F4" s="8">
        <f>E4/E13</f>
        <v>6.5990898827102365E-2</v>
      </c>
      <c r="G4" s="6">
        <f>'[1]04分類帳'!G49</f>
        <v>70822</v>
      </c>
      <c r="H4" s="8">
        <f>G4/G13</f>
        <v>3.8512801800621124E-2</v>
      </c>
    </row>
    <row r="5" spans="1:8" x14ac:dyDescent="0.25">
      <c r="A5" s="4" t="s">
        <v>16</v>
      </c>
      <c r="B5" s="6">
        <f>'[1]04分類帳'!F52</f>
        <v>209415</v>
      </c>
      <c r="C5" s="7"/>
      <c r="D5" s="4" t="s">
        <v>17</v>
      </c>
      <c r="E5" s="6">
        <f>'[1]04分類帳'!H48</f>
        <v>137466</v>
      </c>
      <c r="F5" s="8">
        <f>E5/E13</f>
        <v>0.67773663789065774</v>
      </c>
      <c r="G5" s="6">
        <f>'[1]04分類帳'!H49</f>
        <v>1063829</v>
      </c>
      <c r="H5" s="8">
        <f>G5/G13</f>
        <v>0.57850717893808379</v>
      </c>
    </row>
    <row r="6" spans="1:8" ht="42.75" x14ac:dyDescent="0.25">
      <c r="A6" s="9" t="s">
        <v>18</v>
      </c>
      <c r="B6" s="6">
        <f>'[1]04分類帳'!G52</f>
        <v>0</v>
      </c>
      <c r="C6" s="7"/>
      <c r="D6" s="4" t="s">
        <v>19</v>
      </c>
      <c r="E6" s="6">
        <f>'[1]04分類帳'!I48</f>
        <v>0</v>
      </c>
      <c r="F6" s="8">
        <f>E6/E13</f>
        <v>0</v>
      </c>
      <c r="G6" s="6">
        <f>'[1]04分類帳'!I49</f>
        <v>19190</v>
      </c>
      <c r="H6" s="8">
        <f>G6/G13</f>
        <v>1.0435467320238336E-2</v>
      </c>
    </row>
    <row r="7" spans="1:8" ht="47.25" x14ac:dyDescent="0.25">
      <c r="A7" s="10" t="s">
        <v>1</v>
      </c>
      <c r="B7" s="6">
        <f>'[1]04分類帳'!H52</f>
        <v>0</v>
      </c>
      <c r="C7" s="7"/>
      <c r="D7" s="4" t="s">
        <v>2</v>
      </c>
      <c r="E7" s="6">
        <f>'[1]04分類帳'!J48</f>
        <v>0</v>
      </c>
      <c r="F7" s="8">
        <f>E7/E13</f>
        <v>0</v>
      </c>
      <c r="G7" s="6">
        <f>'[1]04分類帳'!J49</f>
        <v>28680</v>
      </c>
      <c r="H7" s="8">
        <f>G7/G13</f>
        <v>1.5596102279543276E-2</v>
      </c>
    </row>
    <row r="8" spans="1:8" ht="31.5" x14ac:dyDescent="0.25">
      <c r="A8" s="10" t="s">
        <v>3</v>
      </c>
      <c r="B8" s="6">
        <f>'[1]04分類帳'!I52</f>
        <v>0</v>
      </c>
      <c r="C8" s="7"/>
      <c r="D8" s="4" t="s">
        <v>20</v>
      </c>
      <c r="E8" s="6">
        <f>'[1]04分類帳'!K48</f>
        <v>49380</v>
      </c>
      <c r="F8" s="8">
        <f>E8/E13</f>
        <v>0.24345390990529062</v>
      </c>
      <c r="G8" s="6">
        <f>'[1]04分類帳'!K49</f>
        <v>428934</v>
      </c>
      <c r="H8" s="8">
        <f>G8/G13</f>
        <v>0.23325308700047473</v>
      </c>
    </row>
    <row r="9" spans="1:8" ht="47.25" x14ac:dyDescent="0.25">
      <c r="A9" s="10" t="s">
        <v>21</v>
      </c>
      <c r="B9" s="6">
        <f>'[1]04分類帳'!J52</f>
        <v>0</v>
      </c>
      <c r="C9" s="7"/>
      <c r="D9" s="4" t="s">
        <v>22</v>
      </c>
      <c r="E9" s="6">
        <f>'[1]04分類帳'!L48</f>
        <v>800</v>
      </c>
      <c r="F9" s="8">
        <f>E9/E13</f>
        <v>3.9441702698305488E-3</v>
      </c>
      <c r="G9" s="6">
        <f>'[1]04分類帳'!L49</f>
        <v>186797</v>
      </c>
      <c r="H9" s="8">
        <f>G9/G13</f>
        <v>0.1015796763428119</v>
      </c>
    </row>
    <row r="10" spans="1:8" x14ac:dyDescent="0.25">
      <c r="A10" s="4" t="s">
        <v>23</v>
      </c>
      <c r="B10" s="6">
        <f>'[1]04分類帳'!K52</f>
        <v>0</v>
      </c>
      <c r="C10" s="7"/>
      <c r="D10" s="4" t="s">
        <v>24</v>
      </c>
      <c r="E10" s="6">
        <f>'[1]04分類帳'!M48</f>
        <v>1800</v>
      </c>
      <c r="F10" s="8">
        <f>E10/E13</f>
        <v>8.8743831071187336E-3</v>
      </c>
      <c r="G10" s="6">
        <f>'[1]04分類帳'!M49</f>
        <v>24600</v>
      </c>
      <c r="H10" s="8">
        <f>G10/G13</f>
        <v>1.337740990504758E-2</v>
      </c>
    </row>
    <row r="11" spans="1:8" ht="33" x14ac:dyDescent="0.25">
      <c r="A11" s="11" t="s">
        <v>25</v>
      </c>
      <c r="B11" s="6">
        <f>'[1]04分類帳'!L52</f>
        <v>0</v>
      </c>
      <c r="C11" s="12"/>
      <c r="D11" s="4" t="s">
        <v>26</v>
      </c>
      <c r="E11" s="6">
        <f>'[1]04分類帳'!N48</f>
        <v>0</v>
      </c>
      <c r="F11" s="8">
        <f>E11/E13</f>
        <v>0</v>
      </c>
      <c r="G11" s="6">
        <f>'[1]04分類帳'!N49</f>
        <v>16069</v>
      </c>
      <c r="H11" s="8">
        <f>G11/G13</f>
        <v>8.7382764131792509E-3</v>
      </c>
    </row>
    <row r="12" spans="1:8" x14ac:dyDescent="0.25">
      <c r="A12" s="4"/>
      <c r="B12" s="6">
        <f>'[1]04分類帳'!M52</f>
        <v>0</v>
      </c>
      <c r="C12" s="13" t="s">
        <v>27</v>
      </c>
      <c r="D12" s="4"/>
      <c r="E12" s="6"/>
      <c r="F12" s="8"/>
      <c r="G12" s="6"/>
      <c r="H12" s="8"/>
    </row>
    <row r="13" spans="1:8" x14ac:dyDescent="0.25">
      <c r="A13" s="4"/>
      <c r="B13" s="6">
        <f>'[1]04分類帳'!N52</f>
        <v>0</v>
      </c>
      <c r="C13" s="14"/>
      <c r="D13" s="4" t="s">
        <v>28</v>
      </c>
      <c r="E13" s="6">
        <f>SUM(E4:E12)</f>
        <v>202831</v>
      </c>
      <c r="F13" s="8">
        <f>E13/E13</f>
        <v>1</v>
      </c>
      <c r="G13" s="6">
        <f>SUM(G4:G12)</f>
        <v>1838921</v>
      </c>
      <c r="H13" s="15">
        <f>G13/G13</f>
        <v>1</v>
      </c>
    </row>
    <row r="14" spans="1:8" x14ac:dyDescent="0.25">
      <c r="A14" s="4" t="s">
        <v>29</v>
      </c>
      <c r="B14" s="6">
        <f>SUM(B5:B13)</f>
        <v>209415</v>
      </c>
      <c r="C14" s="14"/>
      <c r="D14" s="4" t="s">
        <v>30</v>
      </c>
      <c r="E14" s="6">
        <f>'[1]04分類帳'!P49</f>
        <v>20890</v>
      </c>
      <c r="F14" s="8"/>
      <c r="G14" s="6">
        <f>E14</f>
        <v>20890</v>
      </c>
      <c r="H14" s="16"/>
    </row>
    <row r="15" spans="1:8" x14ac:dyDescent="0.25">
      <c r="A15" s="4" t="s">
        <v>31</v>
      </c>
      <c r="B15" s="6">
        <f>B14+B4</f>
        <v>223721</v>
      </c>
      <c r="C15" s="14"/>
      <c r="D15" s="4" t="s">
        <v>31</v>
      </c>
      <c r="E15" s="6">
        <f>E13+E14</f>
        <v>223721</v>
      </c>
      <c r="F15" s="15">
        <f>SUM(F4:F11)</f>
        <v>1</v>
      </c>
      <c r="G15" s="6">
        <f>G13+G14</f>
        <v>1859811</v>
      </c>
      <c r="H15" s="15">
        <f>SUM(H4:H11)</f>
        <v>1</v>
      </c>
    </row>
    <row r="16" spans="1:8" x14ac:dyDescent="0.25">
      <c r="A16" s="4" t="s">
        <v>32</v>
      </c>
      <c r="B16" s="7" t="s">
        <v>33</v>
      </c>
      <c r="C16" s="7"/>
      <c r="D16" s="7"/>
      <c r="E16" s="7"/>
      <c r="F16" s="7"/>
      <c r="G16" s="7"/>
      <c r="H16" s="7"/>
    </row>
    <row r="17" spans="1:8" x14ac:dyDescent="0.25">
      <c r="A17" s="17" t="s">
        <v>34</v>
      </c>
      <c r="B17" s="17"/>
      <c r="C17" s="17"/>
      <c r="D17" s="17"/>
      <c r="E17" s="17"/>
      <c r="F17" s="17"/>
      <c r="G17" s="17"/>
      <c r="H17" s="17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asw7e</dc:creator>
  <cp:lastModifiedBy>asw7e</cp:lastModifiedBy>
  <dcterms:created xsi:type="dcterms:W3CDTF">2015-06-10T09:35:45Z</dcterms:created>
  <dcterms:modified xsi:type="dcterms:W3CDTF">2015-06-10T09:37:50Z</dcterms:modified>
</cp:coreProperties>
</file>