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8_{2D0DD0EE-ED14-4774-812B-92593D5C90E8}" xr6:coauthVersionLast="36" xr6:coauthVersionMax="36" xr10:uidLastSave="{00000000-0000-0000-0000-000000000000}"/>
  <bookViews>
    <workbookView xWindow="0" yWindow="0" windowWidth="28800" windowHeight="13590" xr2:uid="{9B5A12ED-017D-4E0D-B7E9-8D00740318C8}"/>
  </bookViews>
  <sheets>
    <sheet name="04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G13" i="1" s="1"/>
  <c r="E4" i="1"/>
  <c r="E13" i="1" s="1"/>
  <c r="B4" i="1"/>
  <c r="A1" i="1"/>
  <c r="F6" i="1" l="1"/>
  <c r="F10" i="1"/>
  <c r="H6" i="1"/>
  <c r="H10" i="1"/>
  <c r="F13" i="1"/>
  <c r="F9" i="1"/>
  <c r="F5" i="1"/>
  <c r="E15" i="1"/>
  <c r="F7" i="1"/>
  <c r="F11" i="1"/>
  <c r="F8" i="1"/>
  <c r="H5" i="1"/>
  <c r="G15" i="1"/>
  <c r="H11" i="1"/>
  <c r="H7" i="1"/>
  <c r="H9" i="1"/>
  <c r="H13" i="1"/>
  <c r="H8" i="1"/>
  <c r="F4" i="1"/>
  <c r="H4" i="1"/>
  <c r="H15" i="1" l="1"/>
  <c r="F15" i="1"/>
</calcChain>
</file>

<file path=xl/sharedStrings.xml><?xml version="1.0" encoding="utf-8"?>
<sst xmlns="http://schemas.openxmlformats.org/spreadsheetml/2006/main" count="37" uniqueCount="34">
  <si>
    <t>112年04月份學校午餐費收支結算表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</si>
  <si>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</si>
  <si>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</si>
  <si>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</si>
  <si>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</si>
  <si>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</si>
  <si>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</si>
  <si>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</si>
  <si>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</si>
  <si>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</si>
  <si>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</si>
  <si>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廚工薪資補助18274元  教職員午餐費17160元  貧困學生午餐費128700元  陳明道捐款10000元  威昇股份有限公司補助午餐費246015元  現金收入3090元  共  423239  元
三、免收減收午餐費
       （1）全免及減收學生午餐費
           計 39人25740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</si>
  <si>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</si>
  <si>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</si>
  <si>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</si>
  <si>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</si>
  <si>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</si>
  <si>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</si>
  <si>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</si>
  <si>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</si>
  <si>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</si>
  <si>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</si>
  <si>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</si>
  <si>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</si>
  <si>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</si>
  <si>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</si>
  <si>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</si>
  <si>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25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</si>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</sst>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嘉義縣義竹鄉義竹國小</v>
          </cell>
        </row>
      </sheetData>
      <sheetData sheetId="20">
        <row r="4">
          <cell r="P4">
            <v>231734</v>
          </cell>
        </row>
        <row r="48">
          <cell r="G48">
            <v>10695</v>
          </cell>
          <cell r="H48">
            <v>185641</v>
          </cell>
          <cell r="I48">
            <v>6650</v>
          </cell>
          <cell r="J48">
            <v>5249</v>
          </cell>
          <cell r="K48">
            <v>0</v>
          </cell>
          <cell r="L48">
            <v>1150</v>
          </cell>
          <cell r="M48">
            <v>0</v>
          </cell>
          <cell r="N48">
            <v>1125</v>
          </cell>
        </row>
        <row r="49">
          <cell r="G49">
            <v>42929</v>
          </cell>
          <cell r="H49">
            <v>859733</v>
          </cell>
          <cell r="I49">
            <v>24990</v>
          </cell>
          <cell r="J49">
            <v>30517</v>
          </cell>
          <cell r="K49">
            <v>500020</v>
          </cell>
          <cell r="L49">
            <v>145802</v>
          </cell>
          <cell r="M49">
            <v>56250</v>
          </cell>
          <cell r="N49">
            <v>43594</v>
          </cell>
        </row>
        <row r="52">
          <cell r="F52">
            <v>20250</v>
          </cell>
          <cell r="I52">
            <v>128700</v>
          </cell>
          <cell r="J52">
            <v>18274</v>
          </cell>
          <cell r="K52">
            <v>256015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B5F2-141A-44A4-9861-AF265FC78BF2}">
  <dimension ref="A1:H41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875" defaultRowHeight="16.5" x14ac:dyDescent="0.2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" style="19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'[1]03結算'!A1:C1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'[1]04分類帳'!P4</f>
        <v>231734</v>
      </c>
      <c r="C4" s="8" t="s">
        <v>11</v>
      </c>
      <c r="D4" s="5" t="s">
        <v>12</v>
      </c>
      <c r="E4" s="7">
        <f>'[1]04分類帳'!G48</f>
        <v>10695</v>
      </c>
      <c r="F4" s="9">
        <f>E4/E13</f>
        <v>5.0805187402023659E-2</v>
      </c>
      <c r="G4" s="7">
        <f>'[1]04分類帳'!G49</f>
        <v>42929</v>
      </c>
      <c r="H4" s="9">
        <f>G4/G13</f>
        <v>2.5195514823911941E-2</v>
      </c>
    </row>
    <row r="5" spans="1:8" ht="25.9" customHeight="1" x14ac:dyDescent="0.25">
      <c r="A5" s="5" t="s">
        <v>13</v>
      </c>
      <c r="B5" s="7">
        <f>'[1]04分類帳'!F52</f>
        <v>20250</v>
      </c>
      <c r="C5" s="8"/>
      <c r="D5" s="5" t="s">
        <v>14</v>
      </c>
      <c r="E5" s="7">
        <f>'[1]04分類帳'!H48</f>
        <v>185641</v>
      </c>
      <c r="F5" s="9">
        <f>E5/E13</f>
        <v>0.88186309438981525</v>
      </c>
      <c r="G5" s="7">
        <f>'[1]04分類帳'!H49</f>
        <v>859733</v>
      </c>
      <c r="H5" s="9">
        <f>G5/G13</f>
        <v>0.50458700519709954</v>
      </c>
    </row>
    <row r="6" spans="1:8" ht="29.45" customHeight="1" x14ac:dyDescent="0.25">
      <c r="A6" s="10" t="s">
        <v>15</v>
      </c>
      <c r="B6" s="7">
        <f>'[1]04分類帳'!G52</f>
        <v>0</v>
      </c>
      <c r="C6" s="8"/>
      <c r="D6" s="5" t="s">
        <v>16</v>
      </c>
      <c r="E6" s="7">
        <f>'[1]04分類帳'!I48</f>
        <v>6650</v>
      </c>
      <c r="F6" s="9">
        <f>E6/E13</f>
        <v>3.1589948220987124E-2</v>
      </c>
      <c r="G6" s="7">
        <f>'[1]04分類帳'!I49</f>
        <v>24990</v>
      </c>
      <c r="H6" s="9">
        <f>G6/G13</f>
        <v>1.466691316940901E-2</v>
      </c>
    </row>
    <row r="7" spans="1:8" ht="31.15" customHeight="1" x14ac:dyDescent="0.25">
      <c r="A7" s="11" t="s">
        <v>17</v>
      </c>
      <c r="B7" s="7">
        <f>'[1]04分類帳'!H52</f>
        <v>0</v>
      </c>
      <c r="C7" s="8"/>
      <c r="D7" s="5" t="s">
        <v>18</v>
      </c>
      <c r="E7" s="7">
        <f>'[1]04分類帳'!J48</f>
        <v>5249</v>
      </c>
      <c r="F7" s="9">
        <f>E7/E13</f>
        <v>2.4934682437888937E-2</v>
      </c>
      <c r="G7" s="7">
        <f>'[1]04分類帳'!J49</f>
        <v>30517</v>
      </c>
      <c r="H7" s="9">
        <f>G7/G13</f>
        <v>1.7910771876384745E-2</v>
      </c>
    </row>
    <row r="8" spans="1:8" ht="33" customHeight="1" x14ac:dyDescent="0.25">
      <c r="A8" s="11" t="s">
        <v>19</v>
      </c>
      <c r="B8" s="7">
        <f>'[1]04分類帳'!I52</f>
        <v>128700</v>
      </c>
      <c r="C8" s="8"/>
      <c r="D8" s="5" t="s">
        <v>20</v>
      </c>
      <c r="E8" s="7">
        <f>'[1]04分類帳'!K48</f>
        <v>0</v>
      </c>
      <c r="F8" s="9">
        <f>E8/E13</f>
        <v>0</v>
      </c>
      <c r="G8" s="7">
        <f>'[1]04分類帳'!K49</f>
        <v>500020</v>
      </c>
      <c r="H8" s="9">
        <f>G8/G13</f>
        <v>0.29346738387226462</v>
      </c>
    </row>
    <row r="9" spans="1:8" ht="33.6" customHeight="1" x14ac:dyDescent="0.25">
      <c r="A9" s="11" t="s">
        <v>21</v>
      </c>
      <c r="B9" s="7">
        <f>'[1]04分類帳'!J52</f>
        <v>18274</v>
      </c>
      <c r="C9" s="8"/>
      <c r="D9" s="5" t="s">
        <v>22</v>
      </c>
      <c r="E9" s="7">
        <f>'[1]04分類帳'!L48</f>
        <v>1150</v>
      </c>
      <c r="F9" s="9">
        <f>E9/E13</f>
        <v>5.4629233765616835E-3</v>
      </c>
      <c r="G9" s="7">
        <f>'[1]04分類帳'!L49</f>
        <v>145802</v>
      </c>
      <c r="H9" s="9">
        <f>G9/G13</f>
        <v>8.5572840093084135E-2</v>
      </c>
    </row>
    <row r="10" spans="1:8" ht="36" customHeight="1" x14ac:dyDescent="0.25">
      <c r="A10" s="5" t="s">
        <v>23</v>
      </c>
      <c r="B10" s="7">
        <f>'[1]04分類帳'!K52</f>
        <v>256015</v>
      </c>
      <c r="C10" s="8"/>
      <c r="D10" s="5" t="s">
        <v>24</v>
      </c>
      <c r="E10" s="7">
        <f>'[1]04分類帳'!M48</f>
        <v>0</v>
      </c>
      <c r="F10" s="9">
        <f>E10/E13</f>
        <v>0</v>
      </c>
      <c r="G10" s="7">
        <f>'[1]04分類帳'!M49</f>
        <v>56250</v>
      </c>
      <c r="H10" s="9">
        <f>G10/G13</f>
        <v>3.3013760135224363E-2</v>
      </c>
    </row>
    <row r="11" spans="1:8" ht="31.9" customHeight="1" x14ac:dyDescent="0.25">
      <c r="A11" s="12" t="s">
        <v>25</v>
      </c>
      <c r="B11" s="7">
        <f>'[1]04分類帳'!L52</f>
        <v>0</v>
      </c>
      <c r="C11" s="13"/>
      <c r="D11" s="5" t="s">
        <v>26</v>
      </c>
      <c r="E11" s="7">
        <f>'[1]04分類帳'!N48</f>
        <v>1125</v>
      </c>
      <c r="F11" s="9">
        <f>E11/E13</f>
        <v>5.3441641727233861E-3</v>
      </c>
      <c r="G11" s="7">
        <f>'[1]04分類帳'!N49</f>
        <v>43594</v>
      </c>
      <c r="H11" s="9">
        <f>G11/G13</f>
        <v>2.5585810832621705E-2</v>
      </c>
    </row>
    <row r="12" spans="1:8" ht="21.6" customHeight="1" x14ac:dyDescent="0.25">
      <c r="A12" s="5"/>
      <c r="B12" s="7">
        <f>'[1]04分類帳'!M52</f>
        <v>0</v>
      </c>
      <c r="C12" s="14" t="s">
        <v>27</v>
      </c>
      <c r="D12" s="5"/>
      <c r="E12" s="7"/>
      <c r="F12" s="9"/>
      <c r="G12" s="7"/>
      <c r="H12" s="9"/>
    </row>
    <row r="13" spans="1:8" ht="29.45" customHeight="1" x14ac:dyDescent="0.25">
      <c r="A13" s="5"/>
      <c r="B13" s="7">
        <f>'[1]04分類帳'!N52</f>
        <v>0</v>
      </c>
      <c r="C13" s="15"/>
      <c r="D13" s="5" t="s">
        <v>28</v>
      </c>
      <c r="E13" s="7">
        <f>SUM(E4:E12)</f>
        <v>210510</v>
      </c>
      <c r="F13" s="9">
        <f>E13/E13</f>
        <v>1</v>
      </c>
      <c r="G13" s="7">
        <f>SUM(G4:G12)</f>
        <v>1703835</v>
      </c>
      <c r="H13" s="16">
        <f>G13/G13</f>
        <v>1</v>
      </c>
    </row>
    <row r="14" spans="1:8" ht="34.9" customHeight="1" x14ac:dyDescent="0.25">
      <c r="A14" s="5" t="s">
        <v>29</v>
      </c>
      <c r="B14" s="7">
        <f>SUM(B5:B13)</f>
        <v>423239</v>
      </c>
      <c r="C14" s="15"/>
      <c r="D14" s="5" t="s">
        <v>30</v>
      </c>
      <c r="E14" s="7">
        <v>444463</v>
      </c>
      <c r="F14" s="9"/>
      <c r="G14" s="7">
        <f>E14</f>
        <v>444463</v>
      </c>
      <c r="H14" s="17"/>
    </row>
    <row r="15" spans="1:8" ht="32.450000000000003" customHeight="1" x14ac:dyDescent="0.25">
      <c r="A15" s="5" t="s">
        <v>31</v>
      </c>
      <c r="B15" s="7">
        <f>B14+B4</f>
        <v>654973</v>
      </c>
      <c r="C15" s="15"/>
      <c r="D15" s="5" t="s">
        <v>31</v>
      </c>
      <c r="E15" s="7">
        <f>E13+E14</f>
        <v>654973</v>
      </c>
      <c r="F15" s="16">
        <f>SUM(F4:F11)</f>
        <v>1.0000000000000002</v>
      </c>
      <c r="G15" s="7">
        <f>G13+G14</f>
        <v>2148298</v>
      </c>
      <c r="H15" s="16">
        <f>SUM(H4:H11)</f>
        <v>1.0000000000000002</v>
      </c>
    </row>
    <row r="16" spans="1:8" ht="67.150000000000006" customHeight="1" x14ac:dyDescent="0.25">
      <c r="A16" s="5" t="s">
        <v>32</v>
      </c>
      <c r="B16" s="8"/>
      <c r="C16" s="8"/>
      <c r="D16" s="8"/>
      <c r="E16" s="8"/>
      <c r="F16" s="8"/>
      <c r="G16" s="8"/>
      <c r="H16" s="8"/>
    </row>
    <row r="17" spans="1:8" ht="27.6" customHeight="1" x14ac:dyDescent="0.25">
      <c r="A17" s="18" t="s">
        <v>33</v>
      </c>
      <c r="B17" s="18"/>
      <c r="C17" s="18"/>
      <c r="D17" s="18"/>
      <c r="E17" s="18"/>
      <c r="F17" s="18"/>
      <c r="G17" s="18"/>
      <c r="H17" s="18"/>
    </row>
    <row r="40" spans="3:3" x14ac:dyDescent="0.25">
      <c r="C40" s="3">
        <v>2574</v>
      </c>
    </row>
    <row r="41" spans="3:3" x14ac:dyDescent="0.25">
      <c r="C41" s="3">
        <v>0</v>
      </c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2023-05-05T00:51:23Z</dcterms:created>
  <dcterms:modified xsi:type="dcterms:W3CDTF">2023-05-05T00:52:03Z</dcterms:modified>
</cp:coreProperties>
</file>