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8E0BA74A-788B-4084-B4B0-72DF1C093198}" xr6:coauthVersionLast="36" xr6:coauthVersionMax="36" xr10:uidLastSave="{00000000-0000-0000-0000-000000000000}"/>
  <bookViews>
    <workbookView xWindow="0" yWindow="0" windowWidth="28800" windowHeight="12180" xr2:uid="{90455641-F714-42E0-8A69-84B10E5E962A}"/>
  </bookViews>
  <sheets>
    <sheet name="08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B14" i="1" s="1"/>
  <c r="B15" i="1" s="1"/>
  <c r="G5" i="1"/>
  <c r="E5" i="1"/>
  <c r="E13" i="1" s="1"/>
  <c r="B5" i="1"/>
  <c r="G4" i="1"/>
  <c r="E4" i="1"/>
  <c r="B4" i="1"/>
  <c r="A1" i="1"/>
  <c r="F4" i="1" l="1"/>
  <c r="F10" i="1"/>
  <c r="F6" i="1"/>
  <c r="F13" i="1"/>
  <c r="E15" i="1"/>
  <c r="F8" i="1"/>
  <c r="F9" i="1"/>
  <c r="H5" i="1"/>
  <c r="F7" i="1"/>
  <c r="F11" i="1"/>
  <c r="H7" i="1"/>
  <c r="F5" i="1"/>
  <c r="G13" i="1"/>
  <c r="H13" i="1" l="1"/>
  <c r="G15" i="1"/>
  <c r="H8" i="1"/>
  <c r="H4" i="1"/>
  <c r="H10" i="1"/>
  <c r="H6" i="1"/>
  <c r="H11" i="1"/>
  <c r="H9" i="1"/>
  <c r="F15" i="1"/>
  <c r="H15" i="1" l="1"/>
</calcChain>
</file>

<file path=xl/sharedStrings.xml><?xml version="1.0" encoding="utf-8"?>
<sst xmlns="http://schemas.openxmlformats.org/spreadsheetml/2006/main" count="38" uniqueCount="35">
  <si>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</si>
  <si>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</si>
  <si>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</si>
  <si>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</si>
  <si>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</si>
  <si>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</si>
  <si>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</si>
  <si>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</si>
  <si>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</si>
  <si>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</si>
  <si>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二、應收午餐費幼兒園午餐費100000 元                        廚工薪資補助18274元
      共 118274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</si>
  <si>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</si>
  <si>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</si>
  <si>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</si>
  <si>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</si>
  <si>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</si>
  <si>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</si>
  <si>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</si>
  <si>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</si>
  <si>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</si>
  <si>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</si>
  <si>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</si>
  <si>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</si>
  <si>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</si>
  <si>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</si>
  <si>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</si>
  <si>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</si>
  <si>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</si>
  <si>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</si>
  <si>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</si>
  <si>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</si>
  <si>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</si>
  <si>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</si>
  <si>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</si>
  <si>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111年8月份學校午餐費收支結算表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</si>
</sst>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>
        <row r="1">
          <cell r="A1" t="str">
            <v>嘉義縣義竹鄉義竹國小</v>
          </cell>
        </row>
      </sheetData>
      <sheetData sheetId="4">
        <row r="4">
          <cell r="P4">
            <v>331054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30070</v>
          </cell>
          <cell r="L48">
            <v>138</v>
          </cell>
          <cell r="M48">
            <v>6300</v>
          </cell>
          <cell r="N48">
            <v>7599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30070</v>
          </cell>
          <cell r="L49">
            <v>7532</v>
          </cell>
          <cell r="M49">
            <v>6300</v>
          </cell>
          <cell r="N49">
            <v>12079</v>
          </cell>
          <cell r="P49">
            <v>405221</v>
          </cell>
        </row>
        <row r="52">
          <cell r="F52">
            <v>100000</v>
          </cell>
          <cell r="K52">
            <v>18274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4316A-F705-4354-985F-B6840916E1EC}">
  <dimension ref="A1:H17"/>
  <sheetViews>
    <sheetView tabSelected="1" zoomScale="75" workbookViewId="0">
      <selection activeCell="C12" sqref="C12:C15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" style="20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3.2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3.2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3.2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3.2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3.2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3.2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3.2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3.2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3.2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3.2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3.2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3.2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3.2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3.2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3.2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3.2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3.2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3.2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3.2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3.2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3.2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3.2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3.2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3.2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3.2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3.2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3.2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3.2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3.2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3.2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3.2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3.2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3.2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3.2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3.2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3.2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3.2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3.2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3.2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3.2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3.2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3.2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3.2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3.2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3.2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3.2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3.2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3.2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3.2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3.2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3.2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3.2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3.2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3.2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3.2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3.2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3.2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3.2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3.2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3.2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3.2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3.2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3.25" style="3" customWidth="1"/>
    <col min="16136" max="16136" width="11.75" style="3" customWidth="1"/>
    <col min="16137" max="16384" width="8.875" style="3"/>
  </cols>
  <sheetData>
    <row r="1" spans="1:8" ht="25.5" x14ac:dyDescent="0.25">
      <c r="A1" s="1" t="str">
        <f>'[1]07結算'!A1:C1</f>
        <v>嘉義縣義竹鄉義竹國小</v>
      </c>
      <c r="B1" s="1"/>
      <c r="C1" s="1"/>
      <c r="D1" s="2" t="s">
        <v>34</v>
      </c>
      <c r="E1" s="2"/>
      <c r="F1" s="2"/>
      <c r="G1" s="2"/>
      <c r="H1" s="2"/>
    </row>
    <row r="2" spans="1:8" ht="25.9" customHeight="1" x14ac:dyDescent="0.25">
      <c r="A2" s="4" t="s">
        <v>0</v>
      </c>
      <c r="B2" s="4"/>
      <c r="C2" s="4"/>
      <c r="D2" s="4" t="s">
        <v>1</v>
      </c>
      <c r="E2" s="4"/>
      <c r="F2" s="4"/>
      <c r="G2" s="4" t="s">
        <v>2</v>
      </c>
      <c r="H2" s="4"/>
    </row>
    <row r="3" spans="1:8" ht="25.9" customHeight="1" x14ac:dyDescent="0.25">
      <c r="A3" s="5" t="s">
        <v>3</v>
      </c>
      <c r="B3" s="6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6" t="s">
        <v>7</v>
      </c>
      <c r="H3" s="5" t="s">
        <v>8</v>
      </c>
    </row>
    <row r="4" spans="1:8" ht="25.9" customHeight="1" x14ac:dyDescent="0.25">
      <c r="A4" s="5" t="s">
        <v>9</v>
      </c>
      <c r="B4" s="7">
        <f>'[1]08分類帳'!P4</f>
        <v>331054</v>
      </c>
      <c r="C4" s="8" t="s">
        <v>10</v>
      </c>
      <c r="D4" s="5" t="s">
        <v>11</v>
      </c>
      <c r="E4" s="7">
        <f>'[1]08分類帳'!G48</f>
        <v>0</v>
      </c>
      <c r="F4" s="9">
        <f>E4/E13</f>
        <v>0</v>
      </c>
      <c r="G4" s="7">
        <f>'[1]08分類帳'!G49</f>
        <v>0</v>
      </c>
      <c r="H4" s="9">
        <f>G4/G13</f>
        <v>0</v>
      </c>
    </row>
    <row r="5" spans="1:8" ht="25.9" customHeight="1" x14ac:dyDescent="0.25">
      <c r="A5" s="5" t="s">
        <v>12</v>
      </c>
      <c r="B5" s="7">
        <f>'[1]08分類帳'!F52</f>
        <v>100000</v>
      </c>
      <c r="C5" s="10"/>
      <c r="D5" s="5" t="s">
        <v>13</v>
      </c>
      <c r="E5" s="7">
        <f>'[1]08分類帳'!H48</f>
        <v>0</v>
      </c>
      <c r="F5" s="9">
        <f>E5/E13</f>
        <v>0</v>
      </c>
      <c r="G5" s="7">
        <f>'[1]08分類帳'!H49</f>
        <v>0</v>
      </c>
      <c r="H5" s="9">
        <f>G5/G13</f>
        <v>0</v>
      </c>
    </row>
    <row r="6" spans="1:8" ht="29.45" customHeight="1" x14ac:dyDescent="0.25">
      <c r="A6" s="11" t="s">
        <v>14</v>
      </c>
      <c r="B6" s="7">
        <f>'[1]08分類帳'!G52</f>
        <v>0</v>
      </c>
      <c r="C6" s="10"/>
      <c r="D6" s="5" t="s">
        <v>15</v>
      </c>
      <c r="E6" s="7">
        <f>'[1]08分類帳'!I48</f>
        <v>0</v>
      </c>
      <c r="F6" s="9">
        <f>E6/E13</f>
        <v>0</v>
      </c>
      <c r="G6" s="7">
        <f>'[1]08分類帳'!I49</f>
        <v>0</v>
      </c>
      <c r="H6" s="9">
        <f>G6/G13</f>
        <v>0</v>
      </c>
    </row>
    <row r="7" spans="1:8" ht="30.6" customHeight="1" x14ac:dyDescent="0.25">
      <c r="A7" s="12" t="s">
        <v>16</v>
      </c>
      <c r="B7" s="7">
        <f>'[1]08分類帳'!H52</f>
        <v>0</v>
      </c>
      <c r="C7" s="10"/>
      <c r="D7" s="5" t="s">
        <v>17</v>
      </c>
      <c r="E7" s="7">
        <f>'[1]08分類帳'!J48</f>
        <v>0</v>
      </c>
      <c r="F7" s="9">
        <f>E7/E13</f>
        <v>0</v>
      </c>
      <c r="G7" s="7">
        <f>'[1]08分類帳'!J49</f>
        <v>0</v>
      </c>
      <c r="H7" s="9">
        <f>G7/G13</f>
        <v>0</v>
      </c>
    </row>
    <row r="8" spans="1:8" ht="30.6" customHeight="1" x14ac:dyDescent="0.25">
      <c r="A8" s="12" t="s">
        <v>18</v>
      </c>
      <c r="B8" s="7">
        <f>'[1]08分類帳'!I52</f>
        <v>0</v>
      </c>
      <c r="C8" s="10"/>
      <c r="D8" s="5" t="s">
        <v>19</v>
      </c>
      <c r="E8" s="7">
        <f>'[1]08分類帳'!K48</f>
        <v>30070</v>
      </c>
      <c r="F8" s="9">
        <f>E8/E13</f>
        <v>0.68175119595529055</v>
      </c>
      <c r="G8" s="7">
        <f>'[1]08分類帳'!K49</f>
        <v>30070</v>
      </c>
      <c r="H8" s="9">
        <f>G8/G13</f>
        <v>0.53714653185902361</v>
      </c>
    </row>
    <row r="9" spans="1:8" ht="32.450000000000003" customHeight="1" x14ac:dyDescent="0.25">
      <c r="A9" s="12" t="s">
        <v>20</v>
      </c>
      <c r="B9" s="7">
        <f>'[1]08分類帳'!J52</f>
        <v>0</v>
      </c>
      <c r="C9" s="10"/>
      <c r="D9" s="5" t="s">
        <v>21</v>
      </c>
      <c r="E9" s="7">
        <f>'[1]08分類帳'!L48</f>
        <v>138</v>
      </c>
      <c r="F9" s="9">
        <f>E9/E13</f>
        <v>3.1287550728909242E-3</v>
      </c>
      <c r="G9" s="7">
        <f>'[1]08分類帳'!L49</f>
        <v>7532</v>
      </c>
      <c r="H9" s="9">
        <f>G9/G13</f>
        <v>0.13454564941676642</v>
      </c>
    </row>
    <row r="10" spans="1:8" ht="30" customHeight="1" x14ac:dyDescent="0.25">
      <c r="A10" s="5" t="s">
        <v>22</v>
      </c>
      <c r="B10" s="7">
        <f>'[1]08分類帳'!K52</f>
        <v>18274</v>
      </c>
      <c r="C10" s="10"/>
      <c r="D10" s="5" t="s">
        <v>23</v>
      </c>
      <c r="E10" s="7">
        <f>'[1]08分類帳'!M48</f>
        <v>6300</v>
      </c>
      <c r="F10" s="9">
        <f>E10/E13</f>
        <v>0.14283447071893351</v>
      </c>
      <c r="G10" s="7">
        <f>'[1]08分類帳'!M49</f>
        <v>6300</v>
      </c>
      <c r="H10" s="9">
        <f>G10/G13</f>
        <v>0.11253818259766707</v>
      </c>
    </row>
    <row r="11" spans="1:8" ht="36" customHeight="1" x14ac:dyDescent="0.25">
      <c r="A11" s="13" t="s">
        <v>24</v>
      </c>
      <c r="B11" s="7">
        <f>'[1]08分類帳'!L52</f>
        <v>0</v>
      </c>
      <c r="C11" s="10"/>
      <c r="D11" s="5" t="s">
        <v>25</v>
      </c>
      <c r="E11" s="7">
        <f>'[1]08分類帳'!N48</f>
        <v>7599</v>
      </c>
      <c r="F11" s="9">
        <f>E11/E13</f>
        <v>0.17228557825288504</v>
      </c>
      <c r="G11" s="7">
        <f>'[1]08分類帳'!N49</f>
        <v>12079</v>
      </c>
      <c r="H11" s="9">
        <f>G11/G13</f>
        <v>0.21576963612654293</v>
      </c>
    </row>
    <row r="12" spans="1:8" ht="31.15" customHeight="1" x14ac:dyDescent="0.25">
      <c r="A12" s="5"/>
      <c r="B12" s="7">
        <f>'[1]08分類帳'!M52</f>
        <v>0</v>
      </c>
      <c r="C12" s="14" t="s">
        <v>26</v>
      </c>
      <c r="D12" s="13"/>
      <c r="E12" s="7"/>
      <c r="F12" s="9"/>
      <c r="G12" s="7"/>
      <c r="H12" s="9"/>
    </row>
    <row r="13" spans="1:8" ht="27.6" customHeight="1" x14ac:dyDescent="0.25">
      <c r="A13" s="5"/>
      <c r="B13" s="7">
        <f>'[1]08分類帳'!N52</f>
        <v>0</v>
      </c>
      <c r="C13" s="14"/>
      <c r="D13" s="5" t="s">
        <v>27</v>
      </c>
      <c r="E13" s="7">
        <f>SUM(E4:E12)</f>
        <v>44107</v>
      </c>
      <c r="F13" s="9">
        <f>E13/E13</f>
        <v>1</v>
      </c>
      <c r="G13" s="7">
        <f>SUM(G4:G12)</f>
        <v>55981</v>
      </c>
      <c r="H13" s="15">
        <f>G13/G13</f>
        <v>1</v>
      </c>
    </row>
    <row r="14" spans="1:8" ht="33.6" customHeight="1" x14ac:dyDescent="0.25">
      <c r="A14" s="5" t="s">
        <v>28</v>
      </c>
      <c r="B14" s="7">
        <f>SUM(B5:B13)</f>
        <v>118274</v>
      </c>
      <c r="C14" s="14"/>
      <c r="D14" s="5" t="s">
        <v>29</v>
      </c>
      <c r="E14" s="7">
        <f>'[1]08分類帳'!P49</f>
        <v>405221</v>
      </c>
      <c r="F14" s="9"/>
      <c r="G14" s="7">
        <f>E14</f>
        <v>405221</v>
      </c>
      <c r="H14" s="16"/>
    </row>
    <row r="15" spans="1:8" ht="33" customHeight="1" x14ac:dyDescent="0.25">
      <c r="A15" s="5" t="s">
        <v>30</v>
      </c>
      <c r="B15" s="7">
        <f>B14+B4</f>
        <v>449328</v>
      </c>
      <c r="C15" s="17"/>
      <c r="D15" s="5" t="s">
        <v>30</v>
      </c>
      <c r="E15" s="7">
        <f>E13+E14</f>
        <v>449328</v>
      </c>
      <c r="F15" s="15">
        <f>SUM(F4:F11)</f>
        <v>1</v>
      </c>
      <c r="G15" s="7">
        <f>G13+G14</f>
        <v>461202</v>
      </c>
      <c r="H15" s="15">
        <f>SUM(H4:H11)</f>
        <v>1</v>
      </c>
    </row>
    <row r="16" spans="1:8" ht="67.150000000000006" customHeight="1" x14ac:dyDescent="0.25">
      <c r="A16" s="5" t="s">
        <v>31</v>
      </c>
      <c r="B16" s="18" t="s">
        <v>32</v>
      </c>
      <c r="C16" s="18"/>
      <c r="D16" s="18"/>
      <c r="E16" s="18"/>
      <c r="F16" s="18"/>
      <c r="G16" s="18"/>
      <c r="H16" s="18"/>
    </row>
    <row r="17" spans="1:8" ht="27.6" customHeight="1" x14ac:dyDescent="0.25">
      <c r="A17" s="19" t="s">
        <v>33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2022-09-02T03:50:35Z</cp:lastPrinted>
  <dcterms:created xsi:type="dcterms:W3CDTF">2022-09-02T03:49:25Z</dcterms:created>
  <dcterms:modified xsi:type="dcterms:W3CDTF">2022-09-02T04:24:24Z</dcterms:modified>
</cp:coreProperties>
</file>