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3-2 下午餐\103結算表\"/>
    </mc:Choice>
  </mc:AlternateContent>
  <bookViews>
    <workbookView xWindow="0" yWindow="0" windowWidth="11490" windowHeight="393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<sst xmlns="http://schemas.openxmlformats.org/spreadsheetml/2006/main" count="38" uniqueCount="35">
  <si>
    <t>103年12月份學校午餐費收支結算表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</si>
  <si>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</si>
  <si>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</si>
  <si>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</si>
  <si>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</si>
  <si>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</si>
  <si>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</si>
  <si>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</si>
  <si>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</si>
  <si>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</si>
  <si>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</si>
  <si>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600 元
二、應收午餐費
      學  生 366    人
      教職員   人  
      工  友     人
      合  計366 人  +黃晟維600+陳瑩祝540+林怡玫135 共219600+ 1275=220875         元
三、免收減收午餐費
       （1）全免及減收學生午餐費
             計68   人 40800    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</si>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</sst>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-2%20&#19979;&#21320;&#39184;/103&#19979;&#21320;&#39184;&#25910;&#25903;&#26126;&#32048;&#34920;104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 (2)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嘉義縣義竹鄉義竹國民小學</v>
          </cell>
        </row>
      </sheetData>
      <sheetData sheetId="13">
        <row r="4">
          <cell r="P4">
            <v>201613</v>
          </cell>
        </row>
        <row r="49">
          <cell r="G49">
            <v>15855</v>
          </cell>
          <cell r="H49">
            <v>148986</v>
          </cell>
          <cell r="I49">
            <v>6030</v>
          </cell>
          <cell r="J49">
            <v>7900</v>
          </cell>
          <cell r="K49">
            <v>59596</v>
          </cell>
          <cell r="L49">
            <v>24777</v>
          </cell>
          <cell r="M49">
            <v>1000</v>
          </cell>
          <cell r="N49">
            <v>1440</v>
          </cell>
        </row>
        <row r="50">
          <cell r="G50">
            <v>38889</v>
          </cell>
          <cell r="H50">
            <v>595181</v>
          </cell>
          <cell r="I50">
            <v>12510</v>
          </cell>
          <cell r="J50">
            <v>17630</v>
          </cell>
          <cell r="K50">
            <v>224464</v>
          </cell>
          <cell r="L50">
            <v>129715</v>
          </cell>
          <cell r="M50">
            <v>22200</v>
          </cell>
          <cell r="N50">
            <v>14269</v>
          </cell>
          <cell r="P50">
            <v>127325</v>
          </cell>
        </row>
        <row r="53">
          <cell r="F53">
            <v>180075</v>
          </cell>
          <cell r="I53">
            <v>18000</v>
          </cell>
          <cell r="K53">
            <v>91</v>
          </cell>
          <cell r="L53">
            <v>-6870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8" sqref="D8"/>
    </sheetView>
  </sheetViews>
  <sheetFormatPr defaultRowHeight="16.5" x14ac:dyDescent="0.25"/>
  <cols>
    <col min="1" max="1" width="12.25" customWidth="1"/>
    <col min="2" max="2" width="10.375" customWidth="1"/>
    <col min="3" max="3" width="30.625" customWidth="1"/>
    <col min="4" max="4" width="12.125" customWidth="1"/>
    <col min="5" max="5" width="10.125" customWidth="1"/>
    <col min="7" max="7" width="12.25" customWidth="1"/>
  </cols>
  <sheetData>
    <row r="1" spans="1:8" ht="25.5" x14ac:dyDescent="0.25">
      <c r="A1" s="1" t="str">
        <f>'[1]11結算'!A1:C1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x14ac:dyDescent="0.2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x14ac:dyDescent="0.25">
      <c r="A4" s="4" t="s">
        <v>10</v>
      </c>
      <c r="B4" s="6">
        <f>'[1]12分類帳'!P4</f>
        <v>201613</v>
      </c>
      <c r="C4" s="7" t="s">
        <v>11</v>
      </c>
      <c r="D4" s="4" t="s">
        <v>12</v>
      </c>
      <c r="E4" s="6">
        <f>'[1]12分類帳'!G49</f>
        <v>15855</v>
      </c>
      <c r="F4" s="8">
        <f>E4/E13</f>
        <v>5.9698626423278514E-2</v>
      </c>
      <c r="G4" s="6">
        <f>'[1]12分類帳'!G50</f>
        <v>38889</v>
      </c>
      <c r="H4" s="8">
        <f>G4/G13</f>
        <v>3.686657351036822E-2</v>
      </c>
    </row>
    <row r="5" spans="1:8" x14ac:dyDescent="0.25">
      <c r="A5" s="4" t="s">
        <v>13</v>
      </c>
      <c r="B5" s="6">
        <f>'[1]12分類帳'!F53</f>
        <v>180075</v>
      </c>
      <c r="C5" s="9"/>
      <c r="D5" s="4" t="s">
        <v>14</v>
      </c>
      <c r="E5" s="6">
        <f>'[1]12分類帳'!H49</f>
        <v>148986</v>
      </c>
      <c r="F5" s="8">
        <f>E5/E13</f>
        <v>0.56097505873847819</v>
      </c>
      <c r="G5" s="6">
        <f>'[1]12分類帳'!H50</f>
        <v>595181</v>
      </c>
      <c r="H5" s="8">
        <f>G5/G13</f>
        <v>0.56422855019348572</v>
      </c>
    </row>
    <row r="6" spans="1:8" ht="42.75" x14ac:dyDescent="0.25">
      <c r="A6" s="10" t="s">
        <v>15</v>
      </c>
      <c r="B6" s="6">
        <f>'[1]12分類帳'!G53</f>
        <v>0</v>
      </c>
      <c r="C6" s="9"/>
      <c r="D6" s="4" t="s">
        <v>16</v>
      </c>
      <c r="E6" s="6">
        <f>'[1]12分類帳'!I49</f>
        <v>6030</v>
      </c>
      <c r="F6" s="8">
        <f>E6/E13</f>
        <v>2.2704681004879813E-2</v>
      </c>
      <c r="G6" s="6">
        <f>'[1]12分類帳'!I50</f>
        <v>12510</v>
      </c>
      <c r="H6" s="8">
        <f>G6/G13</f>
        <v>1.1859416148903455E-2</v>
      </c>
    </row>
    <row r="7" spans="1:8" ht="47.25" x14ac:dyDescent="0.25">
      <c r="A7" s="11" t="s">
        <v>17</v>
      </c>
      <c r="B7" s="6">
        <f>'[1]12分類帳'!H53</f>
        <v>0</v>
      </c>
      <c r="C7" s="9"/>
      <c r="D7" s="4" t="s">
        <v>18</v>
      </c>
      <c r="E7" s="6">
        <f>'[1]12分類帳'!J49</f>
        <v>7900</v>
      </c>
      <c r="F7" s="8">
        <f>E7/E13</f>
        <v>2.9745767817338394E-2</v>
      </c>
      <c r="G7" s="6">
        <f>'[1]12分類帳'!J50</f>
        <v>17630</v>
      </c>
      <c r="H7" s="8">
        <f>G7/G13</f>
        <v>1.6713150016400311E-2</v>
      </c>
    </row>
    <row r="8" spans="1:8" ht="31.5" x14ac:dyDescent="0.25">
      <c r="A8" s="11" t="s">
        <v>19</v>
      </c>
      <c r="B8" s="6">
        <f>'[1]12分類帳'!I53</f>
        <v>18000</v>
      </c>
      <c r="C8" s="9"/>
      <c r="D8" s="4" t="s">
        <v>20</v>
      </c>
      <c r="E8" s="6">
        <f>'[1]12分類帳'!K49</f>
        <v>59596</v>
      </c>
      <c r="F8" s="8">
        <f>E8/E13</f>
        <v>0.22439604795469606</v>
      </c>
      <c r="G8" s="6">
        <f>'[1]12分類帳'!K50</f>
        <v>224464</v>
      </c>
      <c r="H8" s="8">
        <f>G8/G13</f>
        <v>0.21279072633472942</v>
      </c>
    </row>
    <row r="9" spans="1:8" ht="47.25" x14ac:dyDescent="0.25">
      <c r="A9" s="11" t="s">
        <v>21</v>
      </c>
      <c r="B9" s="6">
        <f>'[1]12分類帳'!J53</f>
        <v>0</v>
      </c>
      <c r="C9" s="9"/>
      <c r="D9" s="4" t="s">
        <v>22</v>
      </c>
      <c r="E9" s="6">
        <f>'[1]12分類帳'!L49</f>
        <v>24777</v>
      </c>
      <c r="F9" s="8">
        <f>E9/E13</f>
        <v>9.3292517621543461E-2</v>
      </c>
      <c r="G9" s="6">
        <f>'[1]12分類帳'!L50</f>
        <v>129715</v>
      </c>
      <c r="H9" s="8">
        <f>G9/G13</f>
        <v>0.12296915793405368</v>
      </c>
    </row>
    <row r="10" spans="1:8" x14ac:dyDescent="0.25">
      <c r="A10" s="4" t="s">
        <v>23</v>
      </c>
      <c r="B10" s="6">
        <f>'[1]12分類帳'!K53</f>
        <v>91</v>
      </c>
      <c r="C10" s="9"/>
      <c r="D10" s="4" t="s">
        <v>24</v>
      </c>
      <c r="E10" s="6">
        <f>'[1]12分類帳'!M49</f>
        <v>1000</v>
      </c>
      <c r="F10" s="8">
        <f>E10/E13</f>
        <v>3.7652870654858728E-3</v>
      </c>
      <c r="G10" s="6">
        <f>'[1]12分類帳'!M50</f>
        <v>22200</v>
      </c>
      <c r="H10" s="8">
        <f>G10/G13</f>
        <v>2.1045486691099655E-2</v>
      </c>
    </row>
    <row r="11" spans="1:8" ht="33" x14ac:dyDescent="0.25">
      <c r="A11" s="12" t="s">
        <v>25</v>
      </c>
      <c r="B11" s="6">
        <f>'[1]12分類帳'!L53</f>
        <v>-6870</v>
      </c>
      <c r="C11" s="9"/>
      <c r="D11" s="4" t="s">
        <v>26</v>
      </c>
      <c r="E11" s="6">
        <f>'[1]12分類帳'!N49</f>
        <v>1440</v>
      </c>
      <c r="F11" s="8">
        <f>E11/E13</f>
        <v>5.4220133742996562E-3</v>
      </c>
      <c r="G11" s="6">
        <f>'[1]12分類帳'!N50</f>
        <v>14269</v>
      </c>
      <c r="H11" s="8">
        <f>G11/G13</f>
        <v>1.3526939170959503E-2</v>
      </c>
    </row>
    <row r="12" spans="1:8" x14ac:dyDescent="0.25">
      <c r="A12" s="4"/>
      <c r="B12" s="6">
        <f>'[1]12分類帳'!M53</f>
        <v>0</v>
      </c>
      <c r="C12" s="13" t="s">
        <v>27</v>
      </c>
      <c r="D12" s="12"/>
      <c r="E12" s="6"/>
      <c r="F12" s="8"/>
      <c r="G12" s="6"/>
      <c r="H12" s="8"/>
    </row>
    <row r="13" spans="1:8" x14ac:dyDescent="0.25">
      <c r="A13" s="4"/>
      <c r="B13" s="6">
        <f>'[1]12分類帳'!N53</f>
        <v>0</v>
      </c>
      <c r="C13" s="13"/>
      <c r="D13" s="4" t="s">
        <v>28</v>
      </c>
      <c r="E13" s="6">
        <f>SUM(E4:E12)</f>
        <v>265584</v>
      </c>
      <c r="F13" s="8">
        <f>E13/E13</f>
        <v>1</v>
      </c>
      <c r="G13" s="6">
        <f>SUM(G4:G12)</f>
        <v>1054858</v>
      </c>
      <c r="H13" s="14">
        <f>G13/G13</f>
        <v>1</v>
      </c>
    </row>
    <row r="14" spans="1:8" x14ac:dyDescent="0.25">
      <c r="A14" s="4" t="s">
        <v>29</v>
      </c>
      <c r="B14" s="6">
        <f>SUM(B5:B12)</f>
        <v>191296</v>
      </c>
      <c r="C14" s="13"/>
      <c r="D14" s="4" t="s">
        <v>30</v>
      </c>
      <c r="E14" s="6">
        <f>'[1]12分類帳'!P50</f>
        <v>127325</v>
      </c>
      <c r="F14" s="8"/>
      <c r="G14" s="6">
        <f>E14</f>
        <v>127325</v>
      </c>
      <c r="H14" s="15"/>
    </row>
    <row r="15" spans="1:8" x14ac:dyDescent="0.25">
      <c r="A15" s="4" t="s">
        <v>31</v>
      </c>
      <c r="B15" s="6">
        <f>B14+B4</f>
        <v>392909</v>
      </c>
      <c r="C15" s="16"/>
      <c r="D15" s="4" t="s">
        <v>31</v>
      </c>
      <c r="E15" s="6">
        <f>E13+E14</f>
        <v>392909</v>
      </c>
      <c r="F15" s="14">
        <f>SUM(F4:F11)</f>
        <v>0.99999999999999989</v>
      </c>
      <c r="G15" s="6">
        <f>G13+G14</f>
        <v>1182183</v>
      </c>
      <c r="H15" s="14">
        <f>SUM(H4:H11)</f>
        <v>0.99999999999999989</v>
      </c>
    </row>
    <row r="16" spans="1:8" x14ac:dyDescent="0.25">
      <c r="A16" s="4" t="s">
        <v>32</v>
      </c>
      <c r="B16" s="17" t="s">
        <v>33</v>
      </c>
      <c r="C16" s="17"/>
      <c r="D16" s="17"/>
      <c r="E16" s="17"/>
      <c r="F16" s="17"/>
      <c r="G16" s="17"/>
      <c r="H16" s="17"/>
    </row>
    <row r="17" spans="1:8" x14ac:dyDescent="0.25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2015-07-09T00:51:47Z</dcterms:created>
  <dcterms:modified xsi:type="dcterms:W3CDTF">2015-07-09T00:52:55Z</dcterms:modified>
</cp:coreProperties>
</file>