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103午餐\103-2 下午餐\103結算表\"/>
    </mc:Choice>
  </mc:AlternateContent>
  <bookViews>
    <workbookView xWindow="0" yWindow="0" windowWidth="7485" windowHeight="7635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<sst xmlns="http://schemas.openxmlformats.org/spreadsheetml/2006/main" count="38" uniqueCount="35">
  <si>
    <t>截止本月底止累計數</t>
  </si>
  <si>
    <t>104年03月份學校午餐費收支結算表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</si>
  <si>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</si>
  <si>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</si>
  <si>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</si>
  <si>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</si>
  <si>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</si>
  <si>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</si>
  <si>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</si>
  <si>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</si>
  <si>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</si>
  <si>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600 元
二、應收午餐費
      學  生 368    人
      教職員  39 人
      幼兒園13 人4個月 方虹懿2400元+洪子晉1800元+翁子涵.英甄.妃萱.意茹.靖雯3000元+1-2轉學生189元+煌晟維600+林怡枚162+翁麗雪.蕭汶亭1200      合  計 407 人 共244200+31200+2400+1800+3000+189+600+162+1200=284751 元
三、免收減收午餐費
       （1）全免及減收學生午餐費
             計64 人 38400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</si>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</sst>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8" xfId="1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10" fontId="5" fillId="0" borderId="8" xfId="2" applyNumberFormat="1" applyFont="1" applyBorder="1" applyAlignment="1">
      <alignment vertical="center"/>
    </xf>
    <xf numFmtId="10" fontId="5" fillId="0" borderId="9" xfId="2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9" fontId="5" fillId="0" borderId="9" xfId="2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top" wrapText="1"/>
    </xf>
    <xf numFmtId="9" fontId="5" fillId="0" borderId="8" xfId="2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103&#21320;&#39184;/103-2%20&#19979;&#21320;&#39184;/104-1&#21320;&#39184;&#25910;&#25903;&#26126;&#32048;&#34920;10404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嘉義縣義竹鄉義竹國民小學</v>
          </cell>
        </row>
      </sheetData>
      <sheetData sheetId="18">
        <row r="4">
          <cell r="P4">
            <v>28256</v>
          </cell>
        </row>
        <row r="48">
          <cell r="G48">
            <v>10590</v>
          </cell>
          <cell r="H48">
            <v>137988</v>
          </cell>
          <cell r="I48">
            <v>4080</v>
          </cell>
          <cell r="J48">
            <v>8070</v>
          </cell>
          <cell r="K48">
            <v>69178</v>
          </cell>
          <cell r="L48">
            <v>29195</v>
          </cell>
          <cell r="M48">
            <v>0</v>
          </cell>
          <cell r="N48">
            <v>0</v>
          </cell>
        </row>
        <row r="49">
          <cell r="G49">
            <v>57437</v>
          </cell>
          <cell r="H49">
            <v>926363</v>
          </cell>
          <cell r="I49">
            <v>19190</v>
          </cell>
          <cell r="J49">
            <v>28680</v>
          </cell>
          <cell r="K49">
            <v>379554</v>
          </cell>
          <cell r="L49">
            <v>185997</v>
          </cell>
          <cell r="M49">
            <v>24600</v>
          </cell>
          <cell r="N49">
            <v>14269</v>
          </cell>
          <cell r="P49">
            <v>14306</v>
          </cell>
        </row>
        <row r="52">
          <cell r="F52">
            <v>246351</v>
          </cell>
          <cell r="L52">
            <v>-1200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7"/>
    </sheetView>
  </sheetViews>
  <sheetFormatPr defaultRowHeight="16.5" x14ac:dyDescent="0.25"/>
  <cols>
    <col min="1" max="1" width="10.375" customWidth="1"/>
    <col min="2" max="2" width="10.875" customWidth="1"/>
    <col min="3" max="3" width="31.625" customWidth="1"/>
    <col min="4" max="4" width="12.125" customWidth="1"/>
    <col min="5" max="5" width="10.625" customWidth="1"/>
    <col min="6" max="6" width="10.5" customWidth="1"/>
    <col min="7" max="7" width="12.375" customWidth="1"/>
    <col min="8" max="8" width="9.625" customWidth="1"/>
  </cols>
  <sheetData>
    <row r="1" spans="1:8" ht="26.25" thickBot="1" x14ac:dyDescent="0.3">
      <c r="A1" s="1" t="str">
        <f>'[1]02結算'!A1:C1</f>
        <v>嘉義縣義竹鄉義竹國民小學</v>
      </c>
      <c r="B1" s="1"/>
      <c r="C1" s="1"/>
      <c r="D1" s="2" t="s">
        <v>1</v>
      </c>
      <c r="E1" s="2"/>
      <c r="F1" s="2"/>
      <c r="G1" s="2"/>
      <c r="H1" s="2"/>
    </row>
    <row r="2" spans="1:8" x14ac:dyDescent="0.25">
      <c r="A2" s="3" t="s">
        <v>2</v>
      </c>
      <c r="B2" s="4"/>
      <c r="C2" s="5"/>
      <c r="D2" s="6" t="s">
        <v>3</v>
      </c>
      <c r="E2" s="4"/>
      <c r="F2" s="5"/>
      <c r="G2" s="6" t="s">
        <v>0</v>
      </c>
      <c r="H2" s="7"/>
    </row>
    <row r="3" spans="1:8" x14ac:dyDescent="0.2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0" t="s">
        <v>9</v>
      </c>
      <c r="G3" s="9" t="s">
        <v>8</v>
      </c>
      <c r="H3" s="11" t="s">
        <v>9</v>
      </c>
    </row>
    <row r="4" spans="1:8" x14ac:dyDescent="0.25">
      <c r="A4" s="8" t="s">
        <v>10</v>
      </c>
      <c r="B4" s="12">
        <f>'[1]03分類帳'!P4</f>
        <v>28256</v>
      </c>
      <c r="C4" s="13" t="s">
        <v>11</v>
      </c>
      <c r="D4" s="10" t="s">
        <v>12</v>
      </c>
      <c r="E4" s="12">
        <f>'[1]03分類帳'!G48</f>
        <v>10590</v>
      </c>
      <c r="F4" s="14">
        <f>E4/E13</f>
        <v>4.0872092350087416E-2</v>
      </c>
      <c r="G4" s="12">
        <f>'[1]03分類帳'!G49</f>
        <v>57437</v>
      </c>
      <c r="H4" s="15">
        <f>G4/G13</f>
        <v>3.5106259435605622E-2</v>
      </c>
    </row>
    <row r="5" spans="1:8" x14ac:dyDescent="0.25">
      <c r="A5" s="8" t="s">
        <v>13</v>
      </c>
      <c r="B5" s="12">
        <f>'[1]03分類帳'!F52</f>
        <v>246351</v>
      </c>
      <c r="C5" s="16"/>
      <c r="D5" s="10" t="s">
        <v>14</v>
      </c>
      <c r="E5" s="12">
        <f>'[1]03分類帳'!H48</f>
        <v>137988</v>
      </c>
      <c r="F5" s="14">
        <f>E5/E13</f>
        <v>0.53256452117128072</v>
      </c>
      <c r="G5" s="12">
        <f>'[1]03分類帳'!H49</f>
        <v>926363</v>
      </c>
      <c r="H5" s="15">
        <f>G5/G13</f>
        <v>0.56620540434817157</v>
      </c>
    </row>
    <row r="6" spans="1:8" ht="42.75" x14ac:dyDescent="0.25">
      <c r="A6" s="17" t="s">
        <v>15</v>
      </c>
      <c r="B6" s="12">
        <f>'[1]03分類帳'!G52</f>
        <v>0</v>
      </c>
      <c r="C6" s="16"/>
      <c r="D6" s="10" t="s">
        <v>16</v>
      </c>
      <c r="E6" s="12">
        <f>'[1]03分類帳'!I48</f>
        <v>4080</v>
      </c>
      <c r="F6" s="14">
        <f>E6/E13</f>
        <v>1.5746755126379287E-2</v>
      </c>
      <c r="G6" s="12">
        <f>'[1]03分類帳'!I49</f>
        <v>19190</v>
      </c>
      <c r="H6" s="15">
        <f>G6/G13</f>
        <v>1.1729183602369063E-2</v>
      </c>
    </row>
    <row r="7" spans="1:8" ht="47.25" x14ac:dyDescent="0.25">
      <c r="A7" s="18" t="s">
        <v>17</v>
      </c>
      <c r="B7" s="12">
        <f>'[1]03分類帳'!H52</f>
        <v>0</v>
      </c>
      <c r="C7" s="16"/>
      <c r="D7" s="10" t="s">
        <v>18</v>
      </c>
      <c r="E7" s="12">
        <f>'[1]03分類帳'!J48</f>
        <v>8070</v>
      </c>
      <c r="F7" s="14">
        <f>E7/E13</f>
        <v>3.1146155360264917E-2</v>
      </c>
      <c r="G7" s="12">
        <f>'[1]03分類帳'!J49</f>
        <v>28680</v>
      </c>
      <c r="H7" s="15">
        <f>G7/G13</f>
        <v>1.7529598004999723E-2</v>
      </c>
    </row>
    <row r="8" spans="1:8" ht="31.5" x14ac:dyDescent="0.25">
      <c r="A8" s="18" t="s">
        <v>19</v>
      </c>
      <c r="B8" s="12">
        <f>'[1]03分類帳'!I52</f>
        <v>0</v>
      </c>
      <c r="C8" s="16"/>
      <c r="D8" s="10" t="s">
        <v>20</v>
      </c>
      <c r="E8" s="12">
        <f>'[1]03分類帳'!K48</f>
        <v>69178</v>
      </c>
      <c r="F8" s="14">
        <f>E8/E13</f>
        <v>0.26699240836584959</v>
      </c>
      <c r="G8" s="12">
        <f>'[1]03分類帳'!K49</f>
        <v>379554</v>
      </c>
      <c r="H8" s="15">
        <f>G8/G13</f>
        <v>0.2319884602925267</v>
      </c>
    </row>
    <row r="9" spans="1:8" ht="47.25" x14ac:dyDescent="0.25">
      <c r="A9" s="18" t="s">
        <v>21</v>
      </c>
      <c r="B9" s="12">
        <f>'[1]03分類帳'!J52</f>
        <v>0</v>
      </c>
      <c r="C9" s="16"/>
      <c r="D9" s="10" t="s">
        <v>22</v>
      </c>
      <c r="E9" s="12">
        <f>'[1]03分類帳'!L48</f>
        <v>29195</v>
      </c>
      <c r="F9" s="14">
        <f>E9/E13</f>
        <v>0.11267806762613806</v>
      </c>
      <c r="G9" s="12">
        <f>'[1]03分類帳'!L49</f>
        <v>185997</v>
      </c>
      <c r="H9" s="15">
        <f>G9/G13</f>
        <v>0.11368384379832405</v>
      </c>
    </row>
    <row r="10" spans="1:8" x14ac:dyDescent="0.25">
      <c r="A10" s="8" t="s">
        <v>23</v>
      </c>
      <c r="B10" s="12">
        <f>'[1]03分類帳'!K52</f>
        <v>0</v>
      </c>
      <c r="C10" s="16"/>
      <c r="D10" s="10" t="s">
        <v>24</v>
      </c>
      <c r="E10" s="12">
        <f>'[1]03分類帳'!M48</f>
        <v>0</v>
      </c>
      <c r="F10" s="14">
        <f>E10/E13</f>
        <v>0</v>
      </c>
      <c r="G10" s="12">
        <f>'[1]03分類帳'!M49</f>
        <v>24600</v>
      </c>
      <c r="H10" s="15">
        <f>G10/G13</f>
        <v>1.5035847661192233E-2</v>
      </c>
    </row>
    <row r="11" spans="1:8" ht="33" x14ac:dyDescent="0.25">
      <c r="A11" s="19" t="s">
        <v>25</v>
      </c>
      <c r="B11" s="12">
        <f>'[1]03分類帳'!L52</f>
        <v>-1200</v>
      </c>
      <c r="C11" s="16"/>
      <c r="D11" s="10" t="s">
        <v>26</v>
      </c>
      <c r="E11" s="12">
        <f>'[1]03分類帳'!N48</f>
        <v>0</v>
      </c>
      <c r="F11" s="14">
        <f>E11/E13</f>
        <v>0</v>
      </c>
      <c r="G11" s="12">
        <f>'[1]03分類帳'!N49</f>
        <v>14269</v>
      </c>
      <c r="H11" s="15">
        <f>G11/G13</f>
        <v>8.7214028568110558E-3</v>
      </c>
    </row>
    <row r="12" spans="1:8" x14ac:dyDescent="0.25">
      <c r="A12" s="8"/>
      <c r="B12" s="12">
        <f>'[1]03分類帳'!M52</f>
        <v>0</v>
      </c>
      <c r="C12" s="20" t="s">
        <v>27</v>
      </c>
      <c r="D12" s="19"/>
      <c r="E12" s="12"/>
      <c r="F12" s="14"/>
      <c r="G12" s="12"/>
      <c r="H12" s="15"/>
    </row>
    <row r="13" spans="1:8" x14ac:dyDescent="0.25">
      <c r="A13" s="8"/>
      <c r="B13" s="12">
        <f>'[1]03分類帳'!N52</f>
        <v>0</v>
      </c>
      <c r="C13" s="20"/>
      <c r="D13" s="10" t="s">
        <v>28</v>
      </c>
      <c r="E13" s="12">
        <f>SUM(E4:E12)</f>
        <v>259101</v>
      </c>
      <c r="F13" s="14">
        <f>E13/E13</f>
        <v>1</v>
      </c>
      <c r="G13" s="12">
        <f>SUM(G4:G12)</f>
        <v>1636090</v>
      </c>
      <c r="H13" s="21">
        <f>G13/G13</f>
        <v>1</v>
      </c>
    </row>
    <row r="14" spans="1:8" x14ac:dyDescent="0.25">
      <c r="A14" s="8" t="s">
        <v>29</v>
      </c>
      <c r="B14" s="12">
        <f>SUM(B5:B13)</f>
        <v>245151</v>
      </c>
      <c r="C14" s="20"/>
      <c r="D14" s="10" t="s">
        <v>30</v>
      </c>
      <c r="E14" s="12">
        <f>'[1]03分類帳'!P49</f>
        <v>14306</v>
      </c>
      <c r="F14" s="14"/>
      <c r="G14" s="12">
        <f>E14</f>
        <v>14306</v>
      </c>
      <c r="H14" s="22"/>
    </row>
    <row r="15" spans="1:8" x14ac:dyDescent="0.25">
      <c r="A15" s="8" t="s">
        <v>31</v>
      </c>
      <c r="B15" s="12">
        <f>B14+B4</f>
        <v>273407</v>
      </c>
      <c r="C15" s="23"/>
      <c r="D15" s="10" t="s">
        <v>31</v>
      </c>
      <c r="E15" s="12">
        <f>E13+E14</f>
        <v>273407</v>
      </c>
      <c r="F15" s="24">
        <f>SUM(F4:F11)</f>
        <v>0.99999999999999989</v>
      </c>
      <c r="G15" s="12">
        <f>G13+G14</f>
        <v>1650396</v>
      </c>
      <c r="H15" s="21">
        <f>SUM(H4:H11)</f>
        <v>1.0000000000000002</v>
      </c>
    </row>
    <row r="16" spans="1:8" ht="17.25" thickBot="1" x14ac:dyDescent="0.3">
      <c r="A16" s="25" t="s">
        <v>32</v>
      </c>
      <c r="B16" s="26" t="s">
        <v>33</v>
      </c>
      <c r="C16" s="27"/>
      <c r="D16" s="27"/>
      <c r="E16" s="27"/>
      <c r="F16" s="27"/>
      <c r="G16" s="27"/>
      <c r="H16" s="28"/>
    </row>
    <row r="17" spans="1:8" x14ac:dyDescent="0.25">
      <c r="A17" s="29" t="s">
        <v>34</v>
      </c>
      <c r="B17" s="29"/>
      <c r="C17" s="29"/>
      <c r="D17" s="29"/>
      <c r="E17" s="29"/>
      <c r="F17" s="29"/>
      <c r="G17" s="29"/>
      <c r="H17" s="2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2015-05-07T10:09:57Z</dcterms:created>
  <dcterms:modified xsi:type="dcterms:W3CDTF">2015-05-07T10:11:39Z</dcterms:modified>
</cp:coreProperties>
</file>